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lysse.boucherie\Documents\gitlab\probite\info rapide 51\Sorties\"/>
    </mc:Choice>
  </mc:AlternateContent>
  <bookViews>
    <workbookView xWindow="0" yWindow="0" windowWidth="11505" windowHeight="6075"/>
  </bookViews>
  <sheets>
    <sheet name="lisez-moi" sheetId="27" r:id="rId1"/>
    <sheet name="Figure 1" sheetId="26" r:id="rId2"/>
    <sheet name="Figure 2" sheetId="24" r:id="rId3"/>
    <sheet name="Figure 3" sheetId="8" r:id="rId4"/>
    <sheet name="Figure complémentaire 4" sheetId="4" r:id="rId5"/>
    <sheet name="Figure complémentaire 5" sheetId="6" r:id="rId6"/>
    <sheet name="Figure complémentaire 6" sheetId="23" r:id="rId7"/>
    <sheet name="Tableau complément" sheetId="25" r:id="rId8"/>
    <sheet name="Figure complémentaire 7" sheetId="14" r:id="rId9"/>
    <sheet name="Figure complémentaire 8" sheetId="15" r:id="rId10"/>
    <sheet name="Figure complémentaire 9" sheetId="20" r:id="rId11"/>
    <sheet name="Figure complémentaire 10" sheetId="9" r:id="rId12"/>
    <sheet name="Figure complémentaire 11" sheetId="12" r:id="rId13"/>
    <sheet name="Figure complémentaire 12" sheetId="17" r:id="rId14"/>
    <sheet name="Figure complémentaire 13" sheetId="22" r:id="rId15"/>
  </sheets>
  <externalReferences>
    <externalReference r:id="rId16"/>
  </externalReferences>
  <definedNames>
    <definedName name="_xlnm._FilterDatabase" localSheetId="2" hidden="1">'Figure 2'!$A$3:$D$111</definedName>
    <definedName name="_xlnm._FilterDatabase" localSheetId="7" hidden="1">'Tableau complément'!$A$3:$D$109</definedName>
    <definedName name="CONTEXTE_ENSEMBLE" localSheetId="1">#REF!</definedName>
    <definedName name="CONTEXTE_ENSEMBLE" localSheetId="2">#REF!</definedName>
    <definedName name="CONTEXTE_ENSEMBLE" localSheetId="11">#REF!</definedName>
    <definedName name="CONTEXTE_ENSEMBLE" localSheetId="12">#REF!</definedName>
    <definedName name="CONTEXTE_ENSEMBLE" localSheetId="13">#REF!</definedName>
    <definedName name="CONTEXTE_ENSEMBLE" localSheetId="14">#REF!</definedName>
    <definedName name="CONTEXTE_ENSEMBLE" localSheetId="6">#REF!</definedName>
    <definedName name="CONTEXTE_ENSEMBLE" localSheetId="8">#REF!</definedName>
    <definedName name="CONTEXTE_ENSEMBLE" localSheetId="9">#REF!</definedName>
    <definedName name="CONTEXTE_ENSEMBLE" localSheetId="7">#REF!</definedName>
    <definedName name="CONTEXTE_ENSEMBLE">#REF!</definedName>
    <definedName name="CONTEXTE_ENSEMBLE1" localSheetId="1">#REF!</definedName>
    <definedName name="CONTEXTE_ENSEMBLE1" localSheetId="2">#REF!</definedName>
    <definedName name="CONTEXTE_ENSEMBLE1" localSheetId="14">#REF!</definedName>
    <definedName name="CONTEXTE_ENSEMBLE1" localSheetId="7">#REF!</definedName>
    <definedName name="CONTEXTE_ENSEMBLE1">#REF!</definedName>
    <definedName name="CONTEXTE_ENSEMBLE2" localSheetId="1">#REF!</definedName>
    <definedName name="CONTEXTE_ENSEMBLE2" localSheetId="2">#REF!</definedName>
    <definedName name="CONTEXTE_ENSEMBLE2" localSheetId="11">#REF!</definedName>
    <definedName name="CONTEXTE_ENSEMBLE2" localSheetId="12">#REF!</definedName>
    <definedName name="CONTEXTE_ENSEMBLE2" localSheetId="13">#REF!</definedName>
    <definedName name="CONTEXTE_ENSEMBLE2" localSheetId="14">#REF!</definedName>
    <definedName name="CONTEXTE_ENSEMBLE2" localSheetId="6">#REF!</definedName>
    <definedName name="CONTEXTE_ENSEMBLE2" localSheetId="8">#REF!</definedName>
    <definedName name="CONTEXTE_ENSEMBLE2" localSheetId="9">#REF!</definedName>
    <definedName name="CONTEXTE_ENSEMBLE2" localSheetId="7">#REF!</definedName>
    <definedName name="CONTEXTE_ENSEMBLE2">#REF!</definedName>
    <definedName name="MEC_GROUPE_AFA_SANS_DOUB3" localSheetId="8">'Figure complémentaire 7'!$A$9:$C$19</definedName>
    <definedName name="MEC_GROUPE_AFA_SANS_DOUB3">'Figure complémentaire 10'!$A$9:$C$19</definedName>
    <definedName name="NB_INF_AFA_VS_GENERAL_DEPT" localSheetId="1">#REF!</definedName>
    <definedName name="NB_INF_AFA_VS_GENERAL_DEPT" localSheetId="2">#REF!</definedName>
    <definedName name="NB_INF_AFA_VS_GENERAL_DEPT" localSheetId="11">#REF!</definedName>
    <definedName name="NB_INF_AFA_VS_GENERAL_DEPT" localSheetId="12">#REF!</definedName>
    <definedName name="NB_INF_AFA_VS_GENERAL_DEPT" localSheetId="13">#REF!</definedName>
    <definedName name="NB_INF_AFA_VS_GENERAL_DEPT" localSheetId="14">#REF!</definedName>
    <definedName name="NB_INF_AFA_VS_GENERAL_DEPT" localSheetId="6">#REF!</definedName>
    <definedName name="NB_INF_AFA_VS_GENERAL_DEPT" localSheetId="8">#REF!</definedName>
    <definedName name="NB_INF_AFA_VS_GENERAL_DEPT" localSheetId="9">#REF!</definedName>
    <definedName name="NB_INF_AFA_VS_GENERAL_DEPT" localSheetId="7">#REF!</definedName>
    <definedName name="NB_INF_AFA_VS_GENERAL_DEPT">#REF!</definedName>
    <definedName name="NB_INF_PAR_AGE_SEXE" localSheetId="1">'Figure complémentaire 11'!#REF!</definedName>
    <definedName name="NB_INF_PAR_AGE_SEXE" localSheetId="2">'Figure complémentaire 11'!#REF!</definedName>
    <definedName name="NB_INF_PAR_AGE_SEXE" localSheetId="14">'Figure complémentaire 11'!#REF!</definedName>
    <definedName name="NB_INF_PAR_AGE_SEXE" localSheetId="8">'Figure complémentaire 11'!#REF!</definedName>
    <definedName name="NB_INF_PAR_AGE_SEXE" localSheetId="9">'Figure complémentaire 8'!#REF!</definedName>
    <definedName name="NB_INF_PAR_AGE_SEXE" localSheetId="7">'[1]Figure 8'!#REF!</definedName>
    <definedName name="NB_INF_PAR_AGE_SEXE">'Figure complémentaire 11'!#REF!</definedName>
    <definedName name="NB_INF_PAR_DEPT" localSheetId="1">#REF!</definedName>
    <definedName name="NB_INF_PAR_DEPT" localSheetId="2">'Figure 2'!$A$3:$B$111</definedName>
    <definedName name="NB_INF_PAR_DEPT">#REF!</definedName>
    <definedName name="NB_INF_PAR_NATINF" localSheetId="1">#REF!</definedName>
    <definedName name="NB_INF_PAR_NATINF" localSheetId="7">'Tableau complément'!$A$3:$C$109</definedName>
    <definedName name="NB_INF_PAR_NATINF">#REF!</definedName>
    <definedName name="NB_INF_PAR_UU" localSheetId="1">'Figure complémentaire 4'!#REF!</definedName>
    <definedName name="NB_INF_PAR_UU" localSheetId="2">'Figure complémentaire 4'!#REF!</definedName>
    <definedName name="NB_INF_PAR_UU" localSheetId="13">#REF!</definedName>
    <definedName name="NB_INF_PAR_UU" localSheetId="14">'Figure complémentaire 4'!#REF!</definedName>
    <definedName name="NB_INF_PAR_UU" localSheetId="8">'Figure complémentaire 4'!#REF!</definedName>
    <definedName name="NB_INF_PAR_UU" localSheetId="9">'Figure complémentaire 4'!#REF!</definedName>
    <definedName name="NB_INF_PAR_UU" localSheetId="7">'[1]Figure 3'!#REF!</definedName>
    <definedName name="NB_INF_PAR_UU">'Figure complémentaire 4'!#REF!</definedName>
    <definedName name="NB_PROC_GROUPE1" localSheetId="1">'Figure complémentaire 9'!#REF!</definedName>
    <definedName name="NB_PROC_GROUPE1" localSheetId="2">'Figure complémentaire 9'!#REF!</definedName>
    <definedName name="NB_PROC_GROUPE1" localSheetId="14">'Figure complémentaire 9'!#REF!</definedName>
    <definedName name="NB_PROC_GROUPE1" localSheetId="7">'[1]Figure 12a'!#REF!</definedName>
    <definedName name="NB_PROC_GROUPE1">'Figure complémentaire 9'!#REF!</definedName>
    <definedName name="test" localSheetId="1">#REF!</definedName>
    <definedName name="test" localSheetId="2">#REF!</definedName>
    <definedName name="test" localSheetId="14">#REF!</definedName>
    <definedName name="test" localSheetId="8">#REF!</definedName>
    <definedName name="test" localSheetId="9">#REF!</definedName>
    <definedName name="test" localSheetId="7">#REF!</definedName>
    <definedName name="test">#REF!</definedName>
    <definedName name="test1" localSheetId="1">#REF!</definedName>
    <definedName name="test1" localSheetId="2">#REF!</definedName>
    <definedName name="test1" localSheetId="14">#REF!</definedName>
    <definedName name="test1" localSheetId="8">#REF!</definedName>
    <definedName name="test1" localSheetId="9">#REF!</definedName>
    <definedName name="test1" localSheetId="7">#REF!</definedName>
    <definedName name="test1">#REF!</definedName>
    <definedName name="test3" localSheetId="1">#REF!</definedName>
    <definedName name="test3" localSheetId="2">#REF!</definedName>
    <definedName name="test3" localSheetId="14">#REF!</definedName>
    <definedName name="test3" localSheetId="9">#REF!</definedName>
    <definedName name="test3" localSheetId="7">#REF!</definedName>
    <definedName name="test3">#REF!</definedName>
    <definedName name="TYPE_MEC" localSheetId="1">'Figure complémentaire 10'!#REF!</definedName>
    <definedName name="TYPE_MEC" localSheetId="2">'Figure complémentaire 10'!#REF!</definedName>
    <definedName name="TYPE_MEC" localSheetId="14">'Figure complémentaire 10'!#REF!</definedName>
    <definedName name="TYPE_MEC" localSheetId="8">'Figure complémentaire 7'!#REF!</definedName>
    <definedName name="TYPE_MEC" localSheetId="9">'Figure complémentaire 10'!#REF!</definedName>
    <definedName name="TYPE_MEC" localSheetId="7">'[1]Figure 7'!#REF!</definedName>
    <definedName name="TYPE_MEC">'Figure complémentaire 10'!#REF!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23" l="1"/>
  <c r="S7" i="22" l="1"/>
  <c r="S6" i="22"/>
  <c r="N7" i="22"/>
  <c r="Q7" i="22"/>
  <c r="Q6" i="22"/>
  <c r="L7" i="22"/>
  <c r="L6" i="22"/>
  <c r="M7" i="15"/>
  <c r="M6" i="15"/>
  <c r="K7" i="12"/>
  <c r="K6" i="12"/>
  <c r="M7" i="12"/>
  <c r="M6" i="12"/>
  <c r="G4" i="6" l="1"/>
  <c r="G5" i="6"/>
  <c r="G6" i="6"/>
  <c r="G7" i="6"/>
  <c r="B4" i="8"/>
  <c r="C26" i="8"/>
  <c r="B22" i="8" l="1"/>
  <c r="B17" i="8"/>
  <c r="B14" i="8"/>
  <c r="B9" i="8"/>
  <c r="B5" i="8" l="1"/>
  <c r="B6" i="8"/>
  <c r="B7" i="8"/>
  <c r="G14" i="8" s="1"/>
  <c r="B8" i="8"/>
  <c r="B10" i="8"/>
  <c r="H12" i="8" s="1"/>
  <c r="B11" i="8"/>
  <c r="H13" i="8" s="1"/>
  <c r="B12" i="8"/>
  <c r="B13" i="8"/>
  <c r="B15" i="8"/>
  <c r="I12" i="8" s="1"/>
  <c r="B16" i="8"/>
  <c r="B18" i="8"/>
  <c r="J12" i="8" s="1"/>
  <c r="B19" i="8"/>
  <c r="J13" i="8" s="1"/>
  <c r="B20" i="8"/>
  <c r="B21" i="8"/>
  <c r="B23" i="8"/>
  <c r="B24" i="8"/>
  <c r="K13" i="8" s="1"/>
  <c r="B25" i="8"/>
  <c r="K14" i="8" s="1"/>
  <c r="I4" i="8"/>
  <c r="G12" i="8"/>
  <c r="K12" i="8"/>
  <c r="G13" i="8"/>
  <c r="I13" i="8"/>
  <c r="H14" i="8"/>
  <c r="J14" i="8"/>
  <c r="G15" i="8"/>
  <c r="H15" i="8"/>
  <c r="J15" i="8"/>
  <c r="I8" i="8" l="1"/>
  <c r="I6" i="8"/>
  <c r="I7" i="8"/>
  <c r="I5" i="8"/>
  <c r="D11" i="9" l="1"/>
  <c r="D12" i="9"/>
  <c r="D13" i="9"/>
  <c r="D14" i="9"/>
  <c r="D15" i="9"/>
  <c r="D16" i="9"/>
  <c r="D17" i="9"/>
  <c r="D18" i="9"/>
  <c r="D19" i="9"/>
  <c r="D10" i="9"/>
  <c r="C5" i="9"/>
  <c r="B30" i="23"/>
  <c r="B19" i="23"/>
  <c r="B12" i="23"/>
  <c r="B9" i="23"/>
  <c r="B4" i="23"/>
  <c r="C5" i="23" s="1"/>
  <c r="M5" i="15" l="1"/>
  <c r="D14" i="15"/>
  <c r="E14" i="15"/>
  <c r="F14" i="15"/>
  <c r="K7" i="15"/>
  <c r="G14" i="15"/>
  <c r="K6" i="15"/>
  <c r="K5" i="15"/>
  <c r="C6" i="14" l="1"/>
  <c r="C5" i="14"/>
  <c r="D19" i="14"/>
  <c r="D18" i="14"/>
  <c r="D17" i="14"/>
  <c r="D16" i="14"/>
  <c r="D15" i="14"/>
  <c r="D14" i="14"/>
  <c r="D13" i="14"/>
  <c r="D12" i="14"/>
  <c r="D11" i="14"/>
  <c r="D10" i="14"/>
  <c r="C15" i="6"/>
  <c r="C14" i="6"/>
  <c r="C13" i="6"/>
  <c r="C12" i="6"/>
  <c r="C11" i="6"/>
  <c r="C10" i="6"/>
  <c r="C9" i="6"/>
  <c r="C8" i="6"/>
  <c r="C7" i="6"/>
  <c r="C6" i="6"/>
  <c r="C5" i="6"/>
  <c r="C4" i="6"/>
  <c r="B16" i="6"/>
  <c r="G27" i="22" l="1"/>
  <c r="E27" i="22"/>
  <c r="N6" i="22" s="1"/>
  <c r="G8" i="17"/>
  <c r="G7" i="17"/>
  <c r="G6" i="17"/>
  <c r="G5" i="17"/>
  <c r="G4" i="17"/>
  <c r="G14" i="12" l="1"/>
  <c r="E14" i="12"/>
  <c r="B5" i="6" l="1"/>
  <c r="B10" i="6"/>
  <c r="C28" i="23" l="1"/>
  <c r="C26" i="23"/>
  <c r="C25" i="23"/>
  <c r="C24" i="23"/>
  <c r="C23" i="23"/>
  <c r="C21" i="23"/>
  <c r="C20" i="23"/>
  <c r="C14" i="23"/>
  <c r="C13" i="23"/>
  <c r="C11" i="23"/>
  <c r="C10" i="23"/>
  <c r="C8" i="23"/>
  <c r="C13" i="20" l="1"/>
  <c r="C12" i="20"/>
  <c r="C11" i="20"/>
  <c r="C10" i="20"/>
  <c r="C9" i="20"/>
  <c r="C8" i="20"/>
  <c r="C7" i="20"/>
  <c r="C6" i="20"/>
  <c r="C5" i="20"/>
  <c r="C4" i="20"/>
  <c r="B12" i="17" l="1"/>
  <c r="C8" i="17" s="1"/>
  <c r="C9" i="17" l="1"/>
  <c r="C10" i="17"/>
  <c r="C11" i="17"/>
  <c r="C4" i="17"/>
  <c r="C5" i="17"/>
  <c r="C6" i="17"/>
  <c r="C7" i="17"/>
  <c r="C6" i="9" l="1"/>
</calcChain>
</file>

<file path=xl/sharedStrings.xml><?xml version="1.0" encoding="utf-8"?>
<sst xmlns="http://schemas.openxmlformats.org/spreadsheetml/2006/main" count="1053" uniqueCount="569">
  <si>
    <t>Total</t>
  </si>
  <si>
    <t>Autres atteintes à la probité</t>
  </si>
  <si>
    <t>Favoritisme</t>
  </si>
  <si>
    <t>Prise illégale d'intérêts</t>
  </si>
  <si>
    <t>Détournements de fonds publics</t>
  </si>
  <si>
    <t>Corruption</t>
  </si>
  <si>
    <t>978 - SAINT MARTIN</t>
  </si>
  <si>
    <t>986 - WALLIS ET FUTUNA</t>
  </si>
  <si>
    <t>2A  - CORSE DU SUD</t>
  </si>
  <si>
    <t>2B  - HAUTE CORSE</t>
  </si>
  <si>
    <t>987 - POLYNESIE FRANCAISE</t>
  </si>
  <si>
    <t>973 - GUYANE</t>
  </si>
  <si>
    <t>971 - GUADELOUPE</t>
  </si>
  <si>
    <t>976 - MAYOTTE</t>
  </si>
  <si>
    <t>48  - LOZERE</t>
  </si>
  <si>
    <t>988 - NOUVELLE CALEDONIE</t>
  </si>
  <si>
    <t>972 - MARTINIQUE</t>
  </si>
  <si>
    <t>974 - LA REUNION</t>
  </si>
  <si>
    <t>05  - HAUTES ALPES</t>
  </si>
  <si>
    <t>75  - PARIS</t>
  </si>
  <si>
    <t>46  - LOT</t>
  </si>
  <si>
    <t>66  - PYRENEES ORIENTALES</t>
  </si>
  <si>
    <t>83  - VAR</t>
  </si>
  <si>
    <t>04  - ALPES DE HAUTE PROVENCE</t>
  </si>
  <si>
    <t>52  - HAUTE MARNE</t>
  </si>
  <si>
    <t>93  - SEINE SAINT DENIS</t>
  </si>
  <si>
    <t>57  - MOSELLE</t>
  </si>
  <si>
    <t>09  - ARIEGE</t>
  </si>
  <si>
    <t>53  - MAYENNE</t>
  </si>
  <si>
    <t>02  - AISNE</t>
  </si>
  <si>
    <t>34  - HERAULT</t>
  </si>
  <si>
    <t>13  - BOUCHES DU RHONE</t>
  </si>
  <si>
    <t>88  - VOSGES</t>
  </si>
  <si>
    <t>92  - HAUTS DE SEINE</t>
  </si>
  <si>
    <t>27  - EURE</t>
  </si>
  <si>
    <t>06  - ALPES MARITIMES</t>
  </si>
  <si>
    <t>36  - INDRE</t>
  </si>
  <si>
    <t>73  - SAVOIE</t>
  </si>
  <si>
    <t>17  - CHARENTE MARITIME</t>
  </si>
  <si>
    <t>03  - ALLIER</t>
  </si>
  <si>
    <t>70  - HAUTE SAONE</t>
  </si>
  <si>
    <t>10  - AUBE</t>
  </si>
  <si>
    <t>87  - HAUTE VIENNE</t>
  </si>
  <si>
    <t>80  - SOMME</t>
  </si>
  <si>
    <t>18  - CHER</t>
  </si>
  <si>
    <t>94  - VAL DE MARNE</t>
  </si>
  <si>
    <t>89  - YONNE</t>
  </si>
  <si>
    <t>28  - EURE ET LOIR</t>
  </si>
  <si>
    <t>07  - ARDECHE</t>
  </si>
  <si>
    <t>45  - LOIRET</t>
  </si>
  <si>
    <t>16  - CHARENTE</t>
  </si>
  <si>
    <t>38  - ISERE</t>
  </si>
  <si>
    <t>85  - VENDEE</t>
  </si>
  <si>
    <t>50  - MANCHE</t>
  </si>
  <si>
    <t>77  - SEINE ET MARNE</t>
  </si>
  <si>
    <t>12  - AVEYRON</t>
  </si>
  <si>
    <t>65  - HAUTES PYRENEES</t>
  </si>
  <si>
    <t>74  - HAUTE SAVOIE</t>
  </si>
  <si>
    <t>24  - DORDOGNE</t>
  </si>
  <si>
    <t>47  - LOT ET GARONNE</t>
  </si>
  <si>
    <t>01  - AIN</t>
  </si>
  <si>
    <t>63  - PUY DE DOME</t>
  </si>
  <si>
    <t>39  - JURA</t>
  </si>
  <si>
    <t>59  - NORD</t>
  </si>
  <si>
    <t>33  - GIRONDE</t>
  </si>
  <si>
    <t>54  - MEURTHE ET MOSELLE</t>
  </si>
  <si>
    <t>40  - LANDES</t>
  </si>
  <si>
    <t>55  - MEUSE</t>
  </si>
  <si>
    <t>30  - GARD</t>
  </si>
  <si>
    <t>11  - AUDE</t>
  </si>
  <si>
    <t>31  - HAUTE GARONNE</t>
  </si>
  <si>
    <t>49  - MAINE ET LOIRE</t>
  </si>
  <si>
    <t>68  - HAUT RHIN</t>
  </si>
  <si>
    <t>69  - RHONE</t>
  </si>
  <si>
    <t>60  - OISE</t>
  </si>
  <si>
    <t>43  - HAUTE LOIRE</t>
  </si>
  <si>
    <t>81  - TARN</t>
  </si>
  <si>
    <t>58  - NIEVRE</t>
  </si>
  <si>
    <t>25  - DOUBS</t>
  </si>
  <si>
    <t>78  - YVELINES</t>
  </si>
  <si>
    <t>90  - TERRITOIRE DE BELFORT</t>
  </si>
  <si>
    <t>76  - SEINE MARITIME</t>
  </si>
  <si>
    <t>19  - CORREZE</t>
  </si>
  <si>
    <t>84  - VAUCLUSE</t>
  </si>
  <si>
    <t>29  - FINISTERE</t>
  </si>
  <si>
    <t>62  - PAS DE CALAIS</t>
  </si>
  <si>
    <t>64  - PYRENEES ATLANTIQUES</t>
  </si>
  <si>
    <t>14  - CALVADOS</t>
  </si>
  <si>
    <t>26  - DROME</t>
  </si>
  <si>
    <t>51  - MARNE</t>
  </si>
  <si>
    <t>95  - VAL D OISE</t>
  </si>
  <si>
    <t>56  - MORBIHAN</t>
  </si>
  <si>
    <t>08  - ARDENNES</t>
  </si>
  <si>
    <t>86  - VIENNE</t>
  </si>
  <si>
    <t>41  - LOIR ET CHER</t>
  </si>
  <si>
    <t>15  - CANTAL</t>
  </si>
  <si>
    <t>44  - LOIRE ATLANTIQUE</t>
  </si>
  <si>
    <t>22  - COTES D ARMOR</t>
  </si>
  <si>
    <t>42  - LOIRE</t>
  </si>
  <si>
    <t>32  - GERS</t>
  </si>
  <si>
    <t>37  - INDRE ET LOIRE</t>
  </si>
  <si>
    <t>82  - TARN ET GARONNE</t>
  </si>
  <si>
    <t>71  - SAONE ET LOIRE</t>
  </si>
  <si>
    <t>35  - ILLE ET VILAINE</t>
  </si>
  <si>
    <t>21  - COTE D OR</t>
  </si>
  <si>
    <t>23  - CREUSE</t>
  </si>
  <si>
    <t>91  - ESSONNE</t>
  </si>
  <si>
    <t>67  - BAS RHIN</t>
  </si>
  <si>
    <t>79  - DEUX SEVRES</t>
  </si>
  <si>
    <t>72  - SARTHE</t>
  </si>
  <si>
    <t>61  - ORNE</t>
  </si>
  <si>
    <t>Nombre total d'infractions</t>
  </si>
  <si>
    <t>Département de commission</t>
  </si>
  <si>
    <t>NR</t>
  </si>
  <si>
    <t>975 - SAINT PIERRE ET MIQUELON</t>
  </si>
  <si>
    <t>977 - SAINT BARTHELEMY</t>
  </si>
  <si>
    <t>Unité urbaine de Paris</t>
  </si>
  <si>
    <t>France</t>
  </si>
  <si>
    <t>France métropolitaine</t>
  </si>
  <si>
    <t>Commune hors unité urbaine (zone rurale)</t>
  </si>
  <si>
    <t xml:space="preserve">2 000 à
4 999 habitants </t>
  </si>
  <si>
    <t xml:space="preserve">5 000 à
9 999 habitants </t>
  </si>
  <si>
    <t xml:space="preserve">10 000 à
19 999 habitants </t>
  </si>
  <si>
    <t xml:space="preserve">20 000 à
49 999 habitants </t>
  </si>
  <si>
    <t xml:space="preserve">50 000 à
99 999 habitants </t>
  </si>
  <si>
    <t xml:space="preserve">100 000 à
199 999 habitants </t>
  </si>
  <si>
    <t xml:space="preserve">200 000 à
1 999 999 habitants </t>
  </si>
  <si>
    <t>Tranche d'unité urbaine</t>
  </si>
  <si>
    <t>Pourcentage</t>
  </si>
  <si>
    <t>Recel</t>
  </si>
  <si>
    <t>Trafic d'influence passif</t>
  </si>
  <si>
    <t>Trafic d'influence actif</t>
  </si>
  <si>
    <t>Concussion</t>
  </si>
  <si>
    <t>Blanchiment</t>
  </si>
  <si>
    <t>Corruption active</t>
  </si>
  <si>
    <t>Corruption passive</t>
  </si>
  <si>
    <t>Trafic d'influence</t>
  </si>
  <si>
    <t>Détournement de fonds publics</t>
  </si>
  <si>
    <t>Nombre d'infractions</t>
  </si>
  <si>
    <t>dont trafic d'influence actif</t>
  </si>
  <si>
    <t>dont corruption active</t>
  </si>
  <si>
    <t xml:space="preserve">         trafic d'influence passif</t>
  </si>
  <si>
    <t xml:space="preserve">         corruption passive</t>
  </si>
  <si>
    <t>CORRUPTION</t>
  </si>
  <si>
    <t>dont corruption publique</t>
  </si>
  <si>
    <t xml:space="preserve">  corruption privée</t>
  </si>
  <si>
    <t>DETOURNEMENT DE FONDS PUBLICS</t>
  </si>
  <si>
    <t xml:space="preserve">  dont volontaire</t>
  </si>
  <si>
    <t xml:space="preserve">    par négligence</t>
  </si>
  <si>
    <t xml:space="preserve">  dont commis par un élu</t>
  </si>
  <si>
    <t xml:space="preserve">    autres</t>
  </si>
  <si>
    <t>FAVORITISME</t>
  </si>
  <si>
    <t>RECEL</t>
  </si>
  <si>
    <t xml:space="preserve">  dont corruption</t>
  </si>
  <si>
    <t xml:space="preserve">   concussion</t>
  </si>
  <si>
    <t xml:space="preserve">   détournement de fonds publics</t>
  </si>
  <si>
    <t xml:space="preserve">   prise illégale d'interêts</t>
  </si>
  <si>
    <t xml:space="preserve">   trafic d'influence</t>
  </si>
  <si>
    <t xml:space="preserve">   favoritisme</t>
  </si>
  <si>
    <t>TRAFIC D'INFLUENCE</t>
  </si>
  <si>
    <t>CONCUSSION</t>
  </si>
  <si>
    <t xml:space="preserve">  dont perception indue</t>
  </si>
  <si>
    <t xml:space="preserve">    par omission</t>
  </si>
  <si>
    <t>BLANCHIMENT</t>
  </si>
  <si>
    <t>TOTAL</t>
  </si>
  <si>
    <t>07</t>
  </si>
  <si>
    <t>Contrefaçon ou faux</t>
  </si>
  <si>
    <t>08</t>
  </si>
  <si>
    <t>Atteintes à l’ordre public et à l’autorité de l’Etat</t>
  </si>
  <si>
    <t>Actes faisant intervenir le produit d'une infraction</t>
  </si>
  <si>
    <t>05</t>
  </si>
  <si>
    <t>Atteintes aux biens sans violence ni menace</t>
  </si>
  <si>
    <t>Fraude</t>
  </si>
  <si>
    <t>02</t>
  </si>
  <si>
    <t>Actes portant atteinte ou visant à porter atteinte à la personne</t>
  </si>
  <si>
    <t>Actes faisant intervenir des stupéfiants ou d’autres substances psychoactives</t>
  </si>
  <si>
    <t>Atteintes à la sécurité publique et à la sûreté de l’État</t>
  </si>
  <si>
    <t>Atteintes à l’autorité de la justice</t>
  </si>
  <si>
    <t>Autres contextes</t>
  </si>
  <si>
    <t>Autres atteintes à l’ordre public et à l’autorité de l’Etat</t>
  </si>
  <si>
    <t>Infractions à la législation du travail</t>
  </si>
  <si>
    <t>Infractions économiques ou financières</t>
  </si>
  <si>
    <t>Actes relevant de la fraude ou de la tromperie</t>
  </si>
  <si>
    <t>Autres</t>
  </si>
  <si>
    <t>Vol sans violence et abus de confiance</t>
  </si>
  <si>
    <t>Autres atteintes aux biens sans violence</t>
  </si>
  <si>
    <t>Atteintes volontaires à l'intégrité de la personne</t>
  </si>
  <si>
    <t>Harcèlements</t>
  </si>
  <si>
    <t>Extorsion ou chantage</t>
  </si>
  <si>
    <t>Autres actes atteintes à la personne</t>
  </si>
  <si>
    <t>Autres atteintes</t>
  </si>
  <si>
    <t>Infraction 1</t>
  </si>
  <si>
    <t>Infraction 2</t>
  </si>
  <si>
    <t>Infraction 3</t>
  </si>
  <si>
    <t>Infraction 4</t>
  </si>
  <si>
    <t>Autres atteintes à la probité*</t>
  </si>
  <si>
    <t>Libellé groupe NFI</t>
  </si>
  <si>
    <t>Groupe NFI</t>
  </si>
  <si>
    <t>Groupes d'infractions connexes</t>
  </si>
  <si>
    <t>dont  Contrefaçon ou faux</t>
  </si>
  <si>
    <t>dont  Atteintes à l’autorité de la justice</t>
  </si>
  <si>
    <t>dont  Vol sans violence et abus de confiance</t>
  </si>
  <si>
    <t>dont  Atteintes volontaires à l'intégrité de la personne</t>
  </si>
  <si>
    <t>dont  Actes faisant intervenir des stupéfiants ou d’autres substances psychoactives</t>
  </si>
  <si>
    <t>Ensemble des infractions connexes</t>
  </si>
  <si>
    <t>Personnes physiques</t>
  </si>
  <si>
    <t>Personnes morales</t>
  </si>
  <si>
    <t>Hommes</t>
  </si>
  <si>
    <t>Femmes</t>
  </si>
  <si>
    <t>Type de mis en cause</t>
  </si>
  <si>
    <t>nombre de mis en cause</t>
  </si>
  <si>
    <t>Répartition personnes physiques</t>
  </si>
  <si>
    <t>Profil des mis en cause</t>
  </si>
  <si>
    <t>Répartition par groupe d'infractions</t>
  </si>
  <si>
    <t>Part des personnes morales</t>
  </si>
  <si>
    <t>Part des personnes physiques</t>
  </si>
  <si>
    <t>Nombre de mis en cause</t>
  </si>
  <si>
    <t>Groupe</t>
  </si>
  <si>
    <t>Ensemble</t>
  </si>
  <si>
    <t>Ensemble de la population 2021</t>
  </si>
  <si>
    <t>&lt; 15</t>
  </si>
  <si>
    <t>15-24</t>
  </si>
  <si>
    <t>25-34</t>
  </si>
  <si>
    <t>35-44</t>
  </si>
  <si>
    <t>45-54</t>
  </si>
  <si>
    <t>55-64</t>
  </si>
  <si>
    <t>65-74</t>
  </si>
  <si>
    <t>75 ou +</t>
  </si>
  <si>
    <t>Répartition par sexe</t>
  </si>
  <si>
    <t>Répartition par âge</t>
  </si>
  <si>
    <t>Groupes d'infraction</t>
  </si>
  <si>
    <t>Nombre de victimes</t>
  </si>
  <si>
    <t>Part des infractions</t>
  </si>
  <si>
    <t>Groupes NFI</t>
  </si>
  <si>
    <t>Répartition par groupe d’infractions d’atteinte à la probité</t>
  </si>
  <si>
    <t>Part des infractions connexes dans les procédures d’atteinte à la probité</t>
  </si>
  <si>
    <t>Famille d'infractions</t>
  </si>
  <si>
    <t>PRISE ILLEGALE D'INTERETS</t>
  </si>
  <si>
    <t>Victimes</t>
  </si>
  <si>
    <t>Mis en cause</t>
  </si>
  <si>
    <t>Détournement de fonds public</t>
  </si>
  <si>
    <t>Part des procédures comportant des victimes</t>
  </si>
  <si>
    <t>- d'un agent public étranger</t>
  </si>
  <si>
    <t>- par un agent public étranger</t>
  </si>
  <si>
    <t>dont trafic d'influence d'un agent public étranger</t>
  </si>
  <si>
    <r>
      <rPr>
        <b/>
        <sz val="9"/>
        <color theme="1"/>
        <rFont val="Calibri"/>
        <family val="2"/>
        <scheme val="minor"/>
      </rPr>
      <t>*</t>
    </r>
    <r>
      <rPr>
        <sz val="9"/>
        <color theme="1"/>
        <rFont val="Calibri"/>
        <family val="2"/>
        <scheme val="minor"/>
      </rPr>
      <t xml:space="preserve"> Les autres atteintes à la probité visent des infractions qui ne rentrent pas dans le champ retenu pour cette analyse</t>
    </r>
  </si>
  <si>
    <t>Profil des victimes</t>
  </si>
  <si>
    <r>
      <rPr>
        <b/>
        <sz val="9"/>
        <color theme="1"/>
        <rFont val="Calibri"/>
        <family val="2"/>
        <scheme val="minor"/>
      </rPr>
      <t>Note</t>
    </r>
    <r>
      <rPr>
        <sz val="9"/>
        <color theme="1"/>
        <rFont val="Calibri"/>
        <family val="2"/>
        <scheme val="minor"/>
      </rPr>
      <t> : Une même victime pourra être comptabilisée autant de fois qu’elle est victime d’infractions de différents groupes. Le total des victimes est donc différent du total des victimes par groupe d’infractions.</t>
    </r>
  </si>
  <si>
    <r>
      <rPr>
        <b/>
        <sz val="9"/>
        <color theme="1"/>
        <rFont val="Calibri"/>
        <family val="2"/>
        <scheme val="minor"/>
      </rPr>
      <t>Lecture</t>
    </r>
    <r>
      <rPr>
        <sz val="9"/>
        <color theme="1"/>
        <rFont val="Calibri"/>
        <family val="2"/>
        <scheme val="minor"/>
      </rPr>
      <t> : Selon les enregistrements effectués par la police et la gendarmerie, 76 % des victimes d’infractions de favoritisme sont des personnes morales.</t>
    </r>
  </si>
  <si>
    <t>Figure 9 : Part des procédures comportant au moins une victime par groupe d’infractions</t>
  </si>
  <si>
    <r>
      <rPr>
        <b/>
        <sz val="9"/>
        <color theme="1"/>
        <rFont val="Calibri"/>
        <family val="2"/>
        <scheme val="minor"/>
      </rPr>
      <t>Note</t>
    </r>
    <r>
      <rPr>
        <sz val="9"/>
        <color theme="1"/>
        <rFont val="Calibri"/>
        <family val="2"/>
        <scheme val="minor"/>
      </rPr>
      <t> : Une même procédure pourra être comptabilisée autant de fois qu’elle est composée d’infractions de différents groupes. Le total des procédures est donc différent du total des procédures par groupe d’infractions.</t>
    </r>
  </si>
  <si>
    <t>Figure 10 : Profil des mis en cause pour des infractions d’atteinte à la probité</t>
  </si>
  <si>
    <t>Nombre d'infractions moyen pour
100 000 habitants</t>
  </si>
  <si>
    <t>Répartition par âge des victimes</t>
  </si>
  <si>
    <t>Répartition par âge des mis en cause</t>
  </si>
  <si>
    <r>
      <rPr>
        <b/>
        <sz val="9"/>
        <color theme="1"/>
        <rFont val="Calibri"/>
        <family val="2"/>
        <scheme val="minor"/>
      </rPr>
      <t>Note</t>
    </r>
    <r>
      <rPr>
        <sz val="9"/>
        <color theme="1"/>
        <rFont val="Calibri"/>
        <family val="2"/>
        <scheme val="minor"/>
      </rPr>
      <t> : Les infractions pour lesquelles le département de commission n’est pas renseigné ne sont pas prises en compte dans cette analyse. Cela représente 2 % des enregistrements. Habituellement le SSMSI diffuse des taux pour 1 000 habitants. En raison du faible nombre d'infractions d'atteinte à la probité, le taux utilisé ici est de 100 000 habitants</t>
    </r>
  </si>
  <si>
    <r>
      <t>Note</t>
    </r>
    <r>
      <rPr>
        <sz val="9"/>
        <color theme="1"/>
        <rFont val="Calibri"/>
        <family val="2"/>
        <scheme val="minor"/>
      </rPr>
      <t> : Les infractions pour lesquelles le département de commission n’est pas renseigné ne sont pas prises en compte dans cette analyse. Cela représente 2 % des enregistrements. Habituellement le SSMSI diffuse des taux pour 1 000 habitants. En raison du faible nombre d'infractions d'atteinte à la probité, le taux utilisé ici est de 100 000 habitants</t>
    </r>
  </si>
  <si>
    <t>Code Natinf</t>
  </si>
  <si>
    <t>Libellé de la Natinf</t>
  </si>
  <si>
    <t>Groupe d'infraction</t>
  </si>
  <si>
    <t>Sous groupe d'infraction</t>
  </si>
  <si>
    <t>11727</t>
  </si>
  <si>
    <t>CORRUPTION ACTIVE : PROPOSITION OU FOURNITURE D'AVANTAGE A UN EXPERT</t>
  </si>
  <si>
    <t>1a. Corruption active</t>
  </si>
  <si>
    <t>Corruption privée</t>
  </si>
  <si>
    <t>1361</t>
  </si>
  <si>
    <t>CORRUPTION ACTIVE : PROPOSITION OU FOURNITURE D'AVANTAGE A UNE PERSONNE N'EXERCANT PAS UNE FONCTION PUBLIQUE POUR ACCOMPLIR OU S'ABSTENIR D'ACCOMPLIR UN ACTE FACILITE PAR SA FONCTION OU SON ACTIVITE</t>
  </si>
  <si>
    <t>1368</t>
  </si>
  <si>
    <t>CORRUPTION ACTIVE : PROPOSITION OU FOURNITURE D'AVANTAGE A UNE PERSONNE N'EXERCANT PAS UNE FONCTION PUBLIQUE POUR ACCOMPLIR OU S'ABSTENIR D'ACCOMPLIR UN ACTE DE SA FONCTION OU DE SON ACTIVITE</t>
  </si>
  <si>
    <t>22412</t>
  </si>
  <si>
    <t>OCTROI, OFFRE OU PROMESSE, A UNE PERSONNE HABILITEE A PRESCRIRE OU A DELIVRER DES MEDICAMENTS, DE PRIME OU AVANTAGE POUR PROMOUVOIR DES MEDICAMENTS</t>
  </si>
  <si>
    <t>25770</t>
  </si>
  <si>
    <t>PROPOSITION OU FOURNITURE NON AUTORISEE D'AVANTAGES A UN MEMBRE D'UNE PROFESSION DE SANTE PAR UNE PERSONNE MORALE ASSURANT UNE PRESTATION DE SANTE</t>
  </si>
  <si>
    <t>27426</t>
  </si>
  <si>
    <t>CORRUPTION ACTIVE : PROPOSITION OU FOURNITURE D'AVANTAGE AU PERSONNEL JUDICIAIRE D'UN ETAT ETRANGER OU D'UNE COUR INTERNATIONALE</t>
  </si>
  <si>
    <t>28404</t>
  </si>
  <si>
    <t>CORRUPTION ACTIVE PAR PERSONNE MORALE: PROPOSITION OU FOURNITURE D'AVANTAGE A UNE PERSONNE N'EXERCANT PAS UNE FONCTION PUBLIQUE POUR ACCOMPLIR OU S'ABSTENIR D'ACCOMPLIR UN ACTE DE SA FONCTION OU DE SON ACTIVITE</t>
  </si>
  <si>
    <t>29205</t>
  </si>
  <si>
    <t>CORRUPTION ACTIVE : PROPOSITION D'AVANTAGE A L'ACTEUR D'UNE MANIFESTATION SPORTIVE DONNANT LIEU A PARIS AFIN DE MODIFIER LE DEROULEMENT NORMAL ET EQUITABLE DE LA MANIFESTATION</t>
  </si>
  <si>
    <t>31100</t>
  </si>
  <si>
    <t>PROPOSITION OU FOURNITURE D'AVANTAGES A UN MEMBRE D'UNE PROFESSION MEDICALE PAR UNE ENTREPRISE DONT LES SERVICES OU PRODUITS SONT PRIS EN CHARGE PAR LA SECURITE SOCIALE</t>
  </si>
  <si>
    <t>4596</t>
  </si>
  <si>
    <t>CORRUPTION ACTIVE D'UN INDIVIDU APPELE A PARTICIPER AU RECRUTEMENT EN VUE DU SERVICE NATIONAL</t>
  </si>
  <si>
    <t>11713</t>
  </si>
  <si>
    <t>CORRUPTION ACTIVE : PROPOSITION OU FOURNITURE D'AVANTAGE A UNE PERSONNE DEPOSITAIRE DE L'AUTORITE PUBLIQUE</t>
  </si>
  <si>
    <t>Corruption publique</t>
  </si>
  <si>
    <t>11714</t>
  </si>
  <si>
    <t>CORRUPTION ACTIVE : PROPOSITION OU FOURNITURE D'AVANTAGE A UNE PERSONNE CHARGEE DE MISSION DE SERVICE PUBLIC</t>
  </si>
  <si>
    <t>11715</t>
  </si>
  <si>
    <t>CORRUPTION ACTIVE : PROPOSITION OU FOURNITURE D'AVANTAGE A UN ELU PUBLIC</t>
  </si>
  <si>
    <t>11725</t>
  </si>
  <si>
    <t>CORRUPTION ACTIVE : PROPOSITION OU FOURNITURE D'AVANTAGE A UN MAGISTRAT OU JURE</t>
  </si>
  <si>
    <t>25772</t>
  </si>
  <si>
    <t>CORRUPTION ACTIVE : PROPOSITION OU FOURNITURE D'AVANTAGE A UN AGENT PUBLIC D'UN ETAT ETRANGER OU D'UNE ORGANISATION INTERNATIONALE PUBLIQUE</t>
  </si>
  <si>
    <t>26619</t>
  </si>
  <si>
    <t>CORRUPTION ACTIVE PAR PERSONNE MORALE : PROPOSITION OU FOURNITURE D'AVANTAGE A UNE PERSONNE CHARGEE DE MISSION DE SERVICE PUBLIC</t>
  </si>
  <si>
    <t>27422</t>
  </si>
  <si>
    <t>CORRUPTION ACTIVE : PROPOSITION OU FOURNITURE D'AVANTAGE A UN FONCTIONNAIRE AU GREFFE D'UNE JURIDICTION</t>
  </si>
  <si>
    <t>33906</t>
  </si>
  <si>
    <t>CORRUPTION ACTIVE COMMISE EN BANDE ORGANISEE : PROPOSITION OU FOURNITURE D'AVANTAGE A UNE PERSONNE DEPOSITAIRE DE L'AUTORITE PUBLIQUE</t>
  </si>
  <si>
    <t>11723</t>
  </si>
  <si>
    <t>CORRUPTION PASSIVE : SOLLICITATION OU ACCEPTATION D'AVANTAGE PAR UN EXPERT</t>
  </si>
  <si>
    <t>1b. Corruption passive</t>
  </si>
  <si>
    <t>12783</t>
  </si>
  <si>
    <t>PERCEPTION PAR UN TIERS D'HONORAIRES PROVENANT DE L'ACTIVITE D'UN MEDECIN</t>
  </si>
  <si>
    <t>1359</t>
  </si>
  <si>
    <t>CORRUPTION PASSIVE : SOLLICITATION OU ACCEPTATION D'AVANTAGE PAR UNE PERSONNE N'EXERCANT PAS UNE FONCTION PUBLIQUE POUR ACCOMPLIR OU S'ABSTENIR D'ACCOMPLIR UN ACTE FACILITE PAR SA FONCTION OU SON ACTIVITE</t>
  </si>
  <si>
    <t>1847</t>
  </si>
  <si>
    <t>EXIGENCE OU ACCEPTATION IRREGULIERE DE FONDS PAR UNE PERSONNE AYANT UNE ACTIVITE D'ENTREMISE ET DE GESTION D'IMMEUBLE ET FONDS DE COMMERCE</t>
  </si>
  <si>
    <t>189</t>
  </si>
  <si>
    <t>CORRUPTION PASSIVE : SOLLICITATION OU ACCEPTATION D'AVANTAGE PAR UNE PERSONNE N'EXERCANT PAS UNE FONCTION PUBLIQUE POUR ACCOMPLIR OU S'ABSTENIR D'ACCOMPLIR UN ACTE DE SA FONCTION OU DE SON ACTIVITE</t>
  </si>
  <si>
    <t>20483</t>
  </si>
  <si>
    <t>PERCEPTION D'ARGENT PAR INTERMEDIAIRE CHARGE D'ELABORER LE PLAN DE REMBOURSEMENT D'UN DEBITEUR</t>
  </si>
  <si>
    <t>25039</t>
  </si>
  <si>
    <t>PERCEPTION PAR UN TIERS D'HONORAIRE OU BENEFICE PROVENANT DE L'ACTIVITE D'UN INFIRMIER</t>
  </si>
  <si>
    <t>25603</t>
  </si>
  <si>
    <t>EXIGENCE D'UNE RETRIBUTION EN CONTREPARTIE D'UN SERVICE DE PLACEMENT</t>
  </si>
  <si>
    <t>25831</t>
  </si>
  <si>
    <t>EXIGENCE OU ACCEPTATION IRREGULIERE DE FONDS PAR PERSONNE MORALE AYANT UNE ACTIVITE D'ENTREMISE ET DE GESTION D'IMMEUBLE ET FONDS DE COMMERCE</t>
  </si>
  <si>
    <t>2639</t>
  </si>
  <si>
    <t>PARTICIPATION A UNE SOCIETE DESTINEE A PERCEVOIR DES INTERETS OU DES RISTOURNES SUR DES PRODUITS MEDICAUX</t>
  </si>
  <si>
    <t>27425</t>
  </si>
  <si>
    <t>CORRUPTION PASSIVE : SOLLICITATION OU ACCEPTATION D'AVANTAGE PAR PERSONNEL JUDICIAIRE D'UN ETAT ETRANGER OU D'UNE COUR INTERNATIONALE</t>
  </si>
  <si>
    <t>29206</t>
  </si>
  <si>
    <t>CORRUPTION PASSIVE : SOLLICITATION OU ACCEPTATION D'AVANTAGE PAR L'ACTEUR D'UNE MANIFESTATION SPORTIVE DONNANT LIEU A PARIS AFIN DE MODIFIER LE DEROULEMENT NORMAL ET EQUITABLE DE LA MANIFESTATION</t>
  </si>
  <si>
    <t>4629</t>
  </si>
  <si>
    <t>PERCEPTION ILLEGALE DE FONDS OU D'EFFETS PAR UNE SOCIETE DE CONSTRUCTION D'IMMEUBLES</t>
  </si>
  <si>
    <t>4631</t>
  </si>
  <si>
    <t>PERCEPTION ILLEGALE DE FONDS OU D'EFFETS PAR UN PROMOTEUR IMMOBILIER</t>
  </si>
  <si>
    <t>4632</t>
  </si>
  <si>
    <t>PERCEPTION ANTICIPEE DE FONDS OU D'EFFETS PAR CONSTRUCTEUR DE MAISON INDIVIDUELLE</t>
  </si>
  <si>
    <t>4643</t>
  </si>
  <si>
    <t>PERCEPTION IRREGULIERE DE FONDS LORS D'UNE VENTE D'IMMEUBLE A CONSTRUIRE</t>
  </si>
  <si>
    <t>11707</t>
  </si>
  <si>
    <t>CORRUPTION PASSIVE : SOLLICITATION OU ACCEPTATION D'AVANTAGE PAR UNE PERSONNE DEPOSITAIRE DE L'AUTORITE PUBLIQUE</t>
  </si>
  <si>
    <t>11708</t>
  </si>
  <si>
    <t>CORRUPTION PASSIVE : SOLLICITATION OU ACCEPTATION D'AVANTAGE PAR UNE PERSONNE CHARGEE DE MISSION DE SERVICE PUBLIC</t>
  </si>
  <si>
    <t>11709</t>
  </si>
  <si>
    <t>CORRUPTION PASSIVE : SOLLICITATION OU ACCEPTATION D'AVANTAGE PAR UN ELU PUBLIC</t>
  </si>
  <si>
    <t>11721</t>
  </si>
  <si>
    <t>CORRUPTION PASSIVE : SOLLICITATION OU ACCEPTATION D'AVANTAGE PAR UN MAGISTRAT OU JURE</t>
  </si>
  <si>
    <t>11729</t>
  </si>
  <si>
    <t>CORRUPTION PASSIVE : SOLLICITATION OU ACCEPTATION D'AVANTAGE PAR UN MAGISTRAT AU BENEFICE OU AU DETRIMENT D'UNE PERSONNE FAISANT L'OBJET DE POURSUITES CRIMINELLES</t>
  </si>
  <si>
    <t>25771</t>
  </si>
  <si>
    <t>CORRUPTION PASSIVE : SOLLICITATION OU ACCEPTATION D'AVANTAGE PAR UN AGENT PUBLIC D'UN ETAT ETRANGER OU D'UNE ORGANISATION INTERNATIONALE PUBLIQUE</t>
  </si>
  <si>
    <t>27421</t>
  </si>
  <si>
    <t>CORRUPTION PASSIVE : SOLLICITATION OU ACCEPTATION D'AVANTAGE PAR UN FONCTIONNAIRE AU GREFFE D'UNE JURIDICTION</t>
  </si>
  <si>
    <t>33901</t>
  </si>
  <si>
    <t>CORRUPTION PASSIVE COMMISE EN BANDE ORGANISEE : SOLLICITATION OU ACCEPTATION D'AVANTAGE PAR UNE PERSONNE CHARGEE DE MISSION DE SERVICE PUBLIC</t>
  </si>
  <si>
    <t>11716</t>
  </si>
  <si>
    <t>TRAFIC D'INFLUENCE ACTIF : PROPOSITION OU FOURNITURE D'AVANTAGE A UNE PERSONNE DEPOSITAIRE DE L'AUTORITE PUBLIQUE POUR QU'ELLE ABUSE DE SON INFLUENCE AUPRES D'UNE AUTORITE OU ADMINISTRATION PUBLIQUE</t>
  </si>
  <si>
    <t>2a. Trafic d'influence actif</t>
  </si>
  <si>
    <t>11717</t>
  </si>
  <si>
    <t>TRAFIC D'INFLUENCE ACTIF : PROPOSITION OU FOURNITURE D'AVANTAGE A UNE PERSONNE CHARGEE DE MISSION DE SERVICE PUBLIC POUR QU'ELLE ABUSE DE SON INFLUENCE AUPRES D'UNE AUTORITE OU ADMINISTRATION PUBLIQUE</t>
  </si>
  <si>
    <t>11718</t>
  </si>
  <si>
    <t>TRAFIC D'INFLUENCE ACTIF : PROPOSITION OU FOURNITURE D'AVANTAGE A UN ELU PUBLIC POUR QU'IL ABUSE DE SON INFLUENCE AUPRES D'UNE AUTORITE OU ADMINISTRATION PUBLIQUE</t>
  </si>
  <si>
    <t>1366</t>
  </si>
  <si>
    <t>TRAFIC D'INFLUENCE ACTIF : PROPOSITION OU FOURNITURE D'AVANTAGE A UN PARTICULIER POUR QU'IL ABUSE DE SON INFLUENCE AUPRES D'UNE AUTORITE OU ADMINISTRATION PUBLIQUE</t>
  </si>
  <si>
    <t>27424</t>
  </si>
  <si>
    <t>TRAFIC D'INFLUENCE ACTIF : PROPOSITION OU FOURNITURE D'AVANTAGE A UNE PERSONNE POUR QU'ELLE ABUSE DE SON INFLUENCE AUPRES DU PERSONNEL JUDICIAIRE NATIONAL</t>
  </si>
  <si>
    <t>11710</t>
  </si>
  <si>
    <t>TRAFIC D'INFLUENCE PASSIF : SOLLICITATION OU ACCEPTATION D'AVANTAGE PAR UNE PERSONNE DEPOSITAIRE DE L'AUTORITE PUBLIQUE POUR ABUSER DE SON INFLUENCE AUPRES D'UNE AUTORITE OU ADMINISTRATION PUBLIQUE</t>
  </si>
  <si>
    <t>2b. Trafic d'influence passif</t>
  </si>
  <si>
    <t>11711</t>
  </si>
  <si>
    <t>TRAFIC D'INFLUENCE PASSIF : SOLLICITATION OU ACCEPTATION D'AVANTAGE PAR UNE PERSONNE CHARGEE DE MISSION DE SERVICE PUBLIC POUR ABUSER DE SON INFLUENCE AUPRES D'UNE AUTORITE OU ADMINISTRATION PUBLIQUE</t>
  </si>
  <si>
    <t>11712</t>
  </si>
  <si>
    <t>TRAFIC D'INFLUENCE PASSIF : SOLLICITATION OU ACCEPTATION D'AVANTAGE PAR UN ELU PUBLIC POUR ABUSER DE SON INFLUENCE AUPRES D'UNE AUTORITE OU ADMINISTRATION PUBLIQUE</t>
  </si>
  <si>
    <t>1357</t>
  </si>
  <si>
    <t>TRAFIC D'INFLUENCE PASSIF : SOLLICITATION OU ACCEPTATION D'AVANTAGE PAR UN PARTICULIER POUR ABUSER DE SON INFLUENCE AUPRES D'UNE AUTORITE OU ADMINISTRATION PUBLIQUE</t>
  </si>
  <si>
    <t>27427</t>
  </si>
  <si>
    <t>TRAFIC D'INFLUENCE PASSIF : SOLLICITATION OU ACCEPTATION D'AVANTAGE PAR UNE PERSONNE POUR ABUSER DE SON INFLUENCE AUPRES D'UN AGENT PUBLIC D'UN ETAT ETRANGER OU D'UNE ORGANISATION INTERNATIONALE PUBLIQUE</t>
  </si>
  <si>
    <t>27429</t>
  </si>
  <si>
    <t>TRAFIC D'INFLUENCE PASSIF : SOLLICITATION OU ACCEPTATION D'AVANTAGE PAR UNE PERSONNE POUR ABUSER DE SON INFLUENCE AUPRES DU PERSONNEL JUDICIAIRE D'UNE COUR INTERNATIONALE</t>
  </si>
  <si>
    <t>12370</t>
  </si>
  <si>
    <t>ATTEINTE A LA LIBERTE D'ACCES OU A L'EGALITE DES CANDIDATS DANS LES MARCHES PUBLICS</t>
  </si>
  <si>
    <t>3. Favoritisme</t>
  </si>
  <si>
    <t>12221</t>
  </si>
  <si>
    <t>CONCUSSION PAR DEPOSITAIRE DE L'AUTORITE PUBLIQUE : EXONERATION INDUE DE DROIT, IMPOT OU TAXE</t>
  </si>
  <si>
    <t>4. Concussion</t>
  </si>
  <si>
    <t>Ommission</t>
  </si>
  <si>
    <t>12222</t>
  </si>
  <si>
    <t>CONCUSSION PAR CHARGE DE MISSION DE SERVICE PUBLIC : EXONERATION INDUE DE DROIT, IMPOT OU TAXE</t>
  </si>
  <si>
    <t>12219</t>
  </si>
  <si>
    <t>CONCUSSION PAR DEPOSITAIRE DE L'AUTORITE PUBLIQUE : PERCEPTION INDUE DE DROIT,IMPOT OU TAXE</t>
  </si>
  <si>
    <t>Perception indue</t>
  </si>
  <si>
    <t>12220</t>
  </si>
  <si>
    <t>CONCUSSION PAR CHARGE DE MISSION DE SERVICE PUBLIC : PERCEPTION INDUE DE DROIT, IMPOT OU TAXE</t>
  </si>
  <si>
    <t>10709</t>
  </si>
  <si>
    <t>PRISE DE PARTICIPATION PAR FONCTIONNAIRE OU AGENT D'ADMINISTRATION PUBLIQUE DANS UNE ENTREPRISE DONT IL ASSURAIT LA SURVEILLANCE OU LE CONTROLE</t>
  </si>
  <si>
    <t>5. Prise illégale d'intérêts</t>
  </si>
  <si>
    <t>10710</t>
  </si>
  <si>
    <t>PRISE DE PARTICIPATION PAR FONCTIONNAIRE OU AGENT D'ADMINISTRATION PUBLIQUE DANS UNE ENTREPRISE AVEC LAQUELLE IL CONTRACTAIT DANS LE CADRE DE SES FONCTIONS</t>
  </si>
  <si>
    <t>12282</t>
  </si>
  <si>
    <t>PRISE ILLEGALE D'INTERETS PAR DEPOSITAIRE DE L'AUTORITE PUBLIQUE DANS UNE AFFAIRE DONT IL ASSURE LE PAIEMENT OU LA LIQUIDATION</t>
  </si>
  <si>
    <t>12283</t>
  </si>
  <si>
    <t>PRISE ILLEGALE D'INTERETS PAR CHARGE DE MISSION DE SERVICE PUBLIC DANS UNE AFFAIRE DONT IL ASSURE LE PAIEMENT OU LA LIQUIDATION</t>
  </si>
  <si>
    <t>12285</t>
  </si>
  <si>
    <t>PRISE ILLEGALE D'INTERETS PAR DEPOSITAIRE DE L'AUTORITE PUBLIQUE DANS UNE AFFAIRE DONT IL ASSURE L'ADMINISTRATION OU LA SURVEILLANCE</t>
  </si>
  <si>
    <t>12286</t>
  </si>
  <si>
    <t>PRISE ILLEGALE D'INTERETS PAR CHARGE DE MISSION DE SERVICE PUBLIC DANS UNE AFFAIRE DONT IL ASSURE L'ADMINISTRATION OU LA SURVEILLANCE</t>
  </si>
  <si>
    <t>30153</t>
  </si>
  <si>
    <t>PRISE DE PARTICIPATION PAR UN TITULAIRE D'UNE FONCTION EXECUTIVE LOCALE DANS UNE ENTREPRISE DONT IL ASSURAIT LA SURVEILLANCE OU LE CONTROLE</t>
  </si>
  <si>
    <t>12284</t>
  </si>
  <si>
    <t>PRISE ILLEGALE D'INTERETS PAR UN ELU PUBLIC DANS UNE AFFAIRE DONT IL ASSURE LE PAIEMENT OU LA LIQUIDATION</t>
  </si>
  <si>
    <t>Commis par un élu</t>
  </si>
  <si>
    <t>12287</t>
  </si>
  <si>
    <t>PRISE ILLEGALE D'INTERETS PAR UN ELU PUBLIC DANS UNE AFFAIRE DONT IL ASSURE L'ADMINISTRATION OU LA SURVEILLANCE</t>
  </si>
  <si>
    <t>1435</t>
  </si>
  <si>
    <t>NEGLIGENCE DU DEPOSITAIRE AYANT PERMIS LA SOUSTRACTION, LE DETOURNEMENT OU LA DESTRUCTION DE BIENS D'UN DEPOT PUBLIC</t>
  </si>
  <si>
    <t>6. Détournements de biens d'un dépôt public</t>
  </si>
  <si>
    <t>Par négligence</t>
  </si>
  <si>
    <t>12288</t>
  </si>
  <si>
    <t>SOUSTRACTION, DETOURNEMENT OU DESTRUCTION DE BIENS D'UN DEPOT PUBLIC</t>
  </si>
  <si>
    <t>Volontaire</t>
  </si>
  <si>
    <t>12289</t>
  </si>
  <si>
    <t>SOUSTRACTION, DETOURNEMENT OU DESTRUCTION DE BIENS D'UN DEPOT PUBLIC PAR LE DEPOSITAIRE OU UN DE SES SUBORDONNES</t>
  </si>
  <si>
    <t>22721</t>
  </si>
  <si>
    <t>RECEL DE BIEN PROVENANT DE CONCUSSION PAR PERCEPTION INDUE DE DROIT, IMPOT OU TAXE PAR DEPOSITAIRE DE L'AUTORITE PUBLIQUE</t>
  </si>
  <si>
    <t>7. Recel</t>
  </si>
  <si>
    <t>22723</t>
  </si>
  <si>
    <t>RECEL DE BIEN PROVENANT DE CONCUSSION PAR EXONERATION INDUE DE DROIT, IMPOT OU TAXE PAR DEPOSITAIRE DE L'AUTORITE PUBLIQUE</t>
  </si>
  <si>
    <t>22724</t>
  </si>
  <si>
    <t>RECEL DE BIEN PROVENANT DE CONCUSSION PAR EXONERATION INDUE DE DROIT, IMPOT OU TAXE PAR CHARGE DE MISSION DE SERVICE PUBLIC</t>
  </si>
  <si>
    <t>22062</t>
  </si>
  <si>
    <t>RECEL DE BIEN PROVENANT DE CORRUPTION PASSIVE PAR SOLLICITATION OU ACCEPTATION D'AVANTAGE PAR UNE PERSONNE CHARGEE DE MISSION DE SERVICE PUBLIC</t>
  </si>
  <si>
    <t>22063</t>
  </si>
  <si>
    <t>RECEL DE BIEN PROVENANT DE CORRUPTION ACTIVE PAR PROPOSITION OU FOURNITURE D'AVANTAGE A UNE PERSONNE CHARGEE DE MISSION DE SERVICE PUBLIC</t>
  </si>
  <si>
    <t>22702</t>
  </si>
  <si>
    <t>RECEL DE BIEN PROVENANT DE CORRUPTION ACTIVE PAR PROPOSITION OU FOURNITURE D'AVANTAGE A UNE PERSONNE DEPOSITAIRE DE L'AUTORITE PUBLIQUE</t>
  </si>
  <si>
    <t>22716</t>
  </si>
  <si>
    <t>RECEL DE BIEN PROVENANT DE CORRUPTION PASSIVE PAR SOLLICITATION OU ACCEPTATION D'AVANTAGE PAR UNE PERSONNE DEPOSITAIRE DE L'AUTORITE PUBLIQUE</t>
  </si>
  <si>
    <t>22717</t>
  </si>
  <si>
    <t>RECEL DE BIEN PROVENANT DE CORRUPTION PASSIVE PAR SOLLICITATION OU ACCEPTATION D'AVANTAGE PAR UN ELU PUBLIC</t>
  </si>
  <si>
    <t>22048</t>
  </si>
  <si>
    <t>RECEL DE BIEN PROVENANT DE SOUSTRACTION, DETOURNEMENT OU DESTRUCTION DE BIENS D'UN DEPOT PUBLIC PAR LE DEPOSITAIRE OU UN DE SES SUBORDONNES</t>
  </si>
  <si>
    <t>22264</t>
  </si>
  <si>
    <t>RECEL DE BIEN PROVENANT DE SOUSTRACTION, DETOURNEMENT OU DESTRUCTION DE BIENS D'UN DEPOT PUBLIC</t>
  </si>
  <si>
    <t>22457</t>
  </si>
  <si>
    <t>RECEL, PAR PERSONNE MORALE, DE BIENS PROVENANT DE SOUSTRACTION, DETOURNEMENT OU DESTRUCTION DE BIENS D'UN DEPOT PUBLIC</t>
  </si>
  <si>
    <t>22713</t>
  </si>
  <si>
    <t>RECEL DE BIEN PROVENANT DE NEGLIGENCE DU DEPOSITAIRE AYANT PERMIS LA SOUSTRACTION, LE DETOURNEMENT OU LA DESTRUCTION DE BIENS D'UN DEPOT PUBLIC</t>
  </si>
  <si>
    <t>22731</t>
  </si>
  <si>
    <t>RECEL DE BIEN PROVENANT D'ATTEINTE A LA LIBERTE D'ACCES OU A L'EGALITE DES CANDIDATS DANS LES MARCHES PUBLICS</t>
  </si>
  <si>
    <t>22725</t>
  </si>
  <si>
    <t>RECEL DE BIEN PROVENANT DE PRISE ILLEGALE D'INTERETS PAR DEPOSITAIRE DE L'AUTORITE DANS UNE AFFAIRE DONT IL ASSURE LE PAIEMENT OU LA LIQUIDATION</t>
  </si>
  <si>
    <t>Prise illégale d'interêt</t>
  </si>
  <si>
    <t>22726</t>
  </si>
  <si>
    <t>RECEL DE BIEN PROVENANT DE PRISE ILLEGALE D'INTERETS PAR UN CHARGE DE MISSION DE SERVICE PUBLIC DANS UNE AFFAIRE DONT IL ASSURE LE PAIEMENT OU LA LIQUIDATION</t>
  </si>
  <si>
    <t>22727</t>
  </si>
  <si>
    <t>RECEL DE BIEN PROVENANT DE PRISE ILLEGALE D'INTERETS PAR UN ELU PUBLIC DANS UNE AFFAIRE DONT IL ASSURE LE PAIEMENT OU LA LIQUIDATION</t>
  </si>
  <si>
    <t>22728</t>
  </si>
  <si>
    <t>RECEL DE BIEN PROVENANT DE PRISE ILLEGALE D'INTERETS PAR UN DEPOSITAIRE DE L'AUTORITE DANS UNE AFFAIRE QU'IL ADMINISTRE OU QU'IL SURVEILLE</t>
  </si>
  <si>
    <t>22729</t>
  </si>
  <si>
    <t>RECEL DE BIEN PROVENANT DE PRISE ILLEGALE D'INTERETS PAR UN CHARGE DE MISSION DE SERVICE PUBLIC DANS UNE AFFAIRE QU'IL ADMINISTRE OU QU'IL SURVEILLE</t>
  </si>
  <si>
    <t>22730</t>
  </si>
  <si>
    <t>RECEL DE BIEN PROVENANT DE PRISE ILLEGALE D'INTERETS D'UN ELU PUBLIC DANS UNE AFFAIRE QU'IL ADMINISTRE OU QU'IL SURVEILLE</t>
  </si>
  <si>
    <t>22700</t>
  </si>
  <si>
    <t>RECEL DE BIEN PROVENANT D'UN TRAFIC D'INFLUENCE PASSIF PAR UN PARTICULIER (ACCEPTATION OU SOLLICITATION D'AVANTAGE)</t>
  </si>
  <si>
    <t>22718</t>
  </si>
  <si>
    <t>RECEL DE BIEN PROVENANT DE TRAFIC D'INFLUENCE PASSIF PAR SOLLICITATION OU ACCEPTATION D'AVANTAGE PAR UNE PERSONNE DEPOSITAIRE DE L'AUTORITE PUBLIQUE</t>
  </si>
  <si>
    <t>22719</t>
  </si>
  <si>
    <t>RECEL DE BIEN PROVENANT DE TRAFIC D'INFLUENCE PASSIF PAR SOLLICITATION OU ACCEPTATION D'AVANTAGE PAR UNE PERSONNE CHARGEE DE MISSION DE SERVICE PUBLIC</t>
  </si>
  <si>
    <t>31137</t>
  </si>
  <si>
    <t>BLANCHIMENT : CONCOURS A UNE OPERATION DE PLACEMENT, DISSIMULATION OU CONVERSION DU PRODUIT D'UNE CORRUPTION D'AGENT PUBLIC D'UN ETAT ETRANGER OU D'UNE ORGANISATION INTERNATIONALE PUBLIQUE</t>
  </si>
  <si>
    <t>8. Blanchiment</t>
  </si>
  <si>
    <t>32566</t>
  </si>
  <si>
    <t>BLANCHIMENT : CONCOURS A UNE OPERATION DE PLACEMENT, DISSIMULATION OU CONVERSION DU PRODUIT D'UNE SOUSTRACTION OU D'UN DETOURNEMENT DE BIENS D'UN DEPOT PUBLIC</t>
  </si>
  <si>
    <t>Figure 8 : Sexe et âge des victimes d’atteinte à la probité</t>
  </si>
  <si>
    <t>Figure 11 : Sexe et âge des mis en cause pour des atteintes à la probité</t>
  </si>
  <si>
    <t>Figure 13 : Sexe et âge des victimes et des mis en cause d'atteinte à la probité dans les COM</t>
  </si>
  <si>
    <r>
      <t>Champ</t>
    </r>
    <r>
      <rPr>
        <sz val="9"/>
        <color theme="1"/>
        <rFont val="Calibri"/>
        <family val="2"/>
        <scheme val="minor"/>
      </rPr>
      <t> : France, procédures clôturées sur la période 2016-2023</t>
    </r>
  </si>
  <si>
    <t>Figure 7 : Profil des victimes d'infractions d’atteinte à la probité</t>
  </si>
  <si>
    <t>Type de victime</t>
  </si>
  <si>
    <r>
      <t>Note </t>
    </r>
    <r>
      <rPr>
        <sz val="9"/>
        <color theme="1"/>
        <rFont val="Calibri"/>
        <family val="2"/>
        <scheme val="minor"/>
      </rPr>
      <t>: Un même mis en cause pourra être comptabilisé autant de fois qu’il appartient à différents groupes d’infractions. Le total des mis en cause est donc différent du total des mis en cause par groupe d’infractions.</t>
    </r>
  </si>
  <si>
    <t>Mis en cause pour atteintes à la probité 2016-2023</t>
  </si>
  <si>
    <r>
      <t>Sources</t>
    </r>
    <r>
      <rPr>
        <i/>
        <sz val="9"/>
        <color theme="1"/>
        <rFont val="Calibri"/>
        <family val="2"/>
        <scheme val="minor"/>
      </rPr>
      <t xml:space="preserve"> : SSMSI, base statistique des infractions enregistrées ou élucidées par la police et la gendarmerie de 2016 à 2023 ; Insee, recensement de la population 2018</t>
    </r>
  </si>
  <si>
    <t>CORRUPTION PASSIVE : SOLLICITATION OU ACCEPTATION D'AVANTAGE PAR UN MEDIATEUR OU CONCILIATEUR</t>
  </si>
  <si>
    <t>PERCEPTION D'ARGENT PAR UN INTERMEDIAIRE CHARGE D'OBTENIR UN DELAI DE PAIEMENT POUR UN DEBITEUR</t>
  </si>
  <si>
    <t>RECEL DE BIEN PROVENANT DE TRAFIC D'INFLUENCE PASSIF PAR SOLLICITATION OU ACCEPTATION D'AVANTAGE PAR UN ELU PUBLIC</t>
  </si>
  <si>
    <t>RECEL DE BIEN PROVENANT DE CONCUSSION PAR PERCEPTION INDUE DE DROIT, IMPOT OU TAXE PAR CHARGE DE MISSION DE SERVICE PUBLIC</t>
  </si>
  <si>
    <t>TRAFIC D'INFLUENCE PASSIF : SOLLICITATION OU ACCEPTATION D'AVANTAGE PAR UNE PERSONNE POUR ABUSER DE SON INFLUENCE AUPRES DU PERSONNEL JUDICIAIRE NATIONAL</t>
  </si>
  <si>
    <t>TRAFIC D'INFLUENCE ACTIF : PROPOSITION OU FOURNITURE D'AVANTAGE A UNE PERSONNE POUR QU'ELLE ABUSE DE SON INFLUENCE AUPRES D'UN AGENT PUBLIC D'UN ETAT ETRANGER OU D'UNE ORGANISATION INTERNATIONALE PUBLIQUE</t>
  </si>
  <si>
    <t>PERCEPTION NON AUTORISEE, PAR UN MEMBRE D'UNE PROFESSION DE SANTE, D'AVANTAGES PROCURES PAR UNE PERSONNE PRODUISANT OU COMMERCIALISANT DES PRODUITS OU PRESTATIONS DE SANTE</t>
  </si>
  <si>
    <t>PROPOSITION OU FOURNITURE NON AUTORISEE D'AVANTAGES A UN MEMBRE D'UNE PROFESSION DE SANTE, PAR UNE PERSONNE ASSURANT UNE PRESTATION DE SANTE</t>
  </si>
  <si>
    <t>SOUSTRACTION, DETOURNEMENT OU DESTRUCTION DE BIENS D'UN DEPOT PUBLIC PAR LE DEPOSITAIRE OU UN DE SES SUBORDONNES COMMIS EN BANDE ORGANISEE</t>
  </si>
  <si>
    <t>CORRUPTION PASSIVE COMMISE EN BANDE ORGANISEE : SOLLICITATION OU ACCEPTATION D'AVANTAGE PAR UN ELU PUBLIC</t>
  </si>
  <si>
    <t>CORRUPTION ACTIVE COMMISE EN BANDE ORGANISEE : PROPOSITION OU FOURNITURE D'AVANTAGE A UNE PERSONNE CHARGEE DE MISSION DE SERVICE PUBLIC</t>
  </si>
  <si>
    <t>PRISE ILLEGALE D'INTERETS PAR UNE PERSONNE EXERCANT UNE FONCTION JURIDICTIONNELLE DANS UNE ENTREPRISE OU UNE OPERATION A L'EGARD DE LAQUELLE ELLE DOIT PRENDRE UNE DECISION JUDICIAIRE OU JURIDICTIONNELLE</t>
  </si>
  <si>
    <r>
      <t>Lecture </t>
    </r>
    <r>
      <rPr>
        <sz val="9"/>
        <color theme="1"/>
        <rFont val="Calibri"/>
        <family val="2"/>
        <scheme val="minor"/>
      </rPr>
      <t>: Le département du Var (83) est affecté à la classe des départements ayant, en moyenne par an entre 2016 et 2023, entre 1,6 et 4,9 infractions d’atteinte à la probité pour 100 000 habitants.</t>
    </r>
  </si>
  <si>
    <t/>
  </si>
  <si>
    <t>2016</t>
  </si>
  <si>
    <t>2017</t>
  </si>
  <si>
    <t>2018</t>
  </si>
  <si>
    <t>2019</t>
  </si>
  <si>
    <t>2020</t>
  </si>
  <si>
    <t>2021</t>
  </si>
  <si>
    <t>2022</t>
  </si>
  <si>
    <t>2023</t>
  </si>
  <si>
    <t>2024</t>
  </si>
  <si>
    <r>
      <t>Champ</t>
    </r>
    <r>
      <rPr>
        <sz val="9"/>
        <color theme="1"/>
        <rFont val="Calibri"/>
        <family val="2"/>
        <scheme val="minor"/>
      </rPr>
      <t> : France, procédures clôturées sur la période 2016-2024</t>
    </r>
  </si>
  <si>
    <t>Figure 4 : Nombre moyen d’infractions d’atteintes à la probité par an pour 100 000 habitants entre 2016 et 2024, par taille d’unité urbaine</t>
  </si>
  <si>
    <t>total</t>
  </si>
  <si>
    <r>
      <rPr>
        <b/>
        <sz val="9"/>
        <color theme="1"/>
        <rFont val="Calibri"/>
        <family val="2"/>
        <scheme val="minor"/>
      </rPr>
      <t>Lecture</t>
    </r>
    <r>
      <rPr>
        <sz val="9"/>
        <color theme="1"/>
        <rFont val="Calibri"/>
        <family val="2"/>
        <scheme val="minor"/>
      </rPr>
      <t> : Dans les procédures clôturées entre 2016 et 2024, 30 % des infractions d’atteinte à la probité enregistrées par la police où la gendarmerie sont des infractions de corruption dont 14 % de corruption passive.</t>
    </r>
  </si>
  <si>
    <r>
      <rPr>
        <b/>
        <sz val="9"/>
        <color theme="1"/>
        <rFont val="Calibri"/>
        <family val="2"/>
        <scheme val="minor"/>
      </rPr>
      <t>Champ</t>
    </r>
    <r>
      <rPr>
        <sz val="9"/>
        <color theme="1"/>
        <rFont val="Calibri"/>
        <family val="2"/>
        <scheme val="minor"/>
      </rPr>
      <t> : France, procédures clôturées sur la période 2016-2024</t>
    </r>
  </si>
  <si>
    <t>Victimes pour atteintes à la probité 2016-2024</t>
  </si>
  <si>
    <r>
      <rPr>
        <b/>
        <sz val="9"/>
        <color theme="1"/>
        <rFont val="Calibri"/>
        <family val="2"/>
        <scheme val="minor"/>
      </rPr>
      <t>Lecture</t>
    </r>
    <r>
      <rPr>
        <sz val="9"/>
        <color theme="1"/>
        <rFont val="Calibri"/>
        <family val="2"/>
        <scheme val="minor"/>
      </rPr>
      <t> : 18 % des infractions connexes enregistrées dans les procédures clôturées entre 2016 et 2024 concernent des atteintes à l’ordre public et à l’autorité de l’État. Parmi ces dernières, 26 % sont des atteintes à l’autorité de la justice.</t>
    </r>
  </si>
  <si>
    <r>
      <rPr>
        <b/>
        <sz val="9"/>
        <color theme="1"/>
        <rFont val="Calibri"/>
        <family val="2"/>
        <scheme val="minor"/>
      </rPr>
      <t>Lecture</t>
    </r>
    <r>
      <rPr>
        <sz val="9"/>
        <color theme="1"/>
        <rFont val="Calibri"/>
        <family val="2"/>
        <scheme val="minor"/>
      </rPr>
      <t> : Dans les communes de 20 000 à 49999 habitants en moyenne annuelle, 1,1 infraction pour 100 000 habitants a été enregistrée par les forces de sécurité dans les procédures clôturées entre 2016 et 2024, alors que pour la France métropolitaine ce taux s’élève à 1,3 infraction pour 100 000 habitants.</t>
    </r>
  </si>
  <si>
    <t>Figure 5 : Répartition par groupes d’infractions d’atteinte à la probité entre 2016 et 2024</t>
  </si>
  <si>
    <t>Figure 6 : Analyse par groupe d’infraction d’atteinte à la probité entre 2016 et 2024</t>
  </si>
  <si>
    <r>
      <rPr>
        <b/>
        <sz val="9"/>
        <color theme="1"/>
        <rFont val="Calibri"/>
        <family val="2"/>
        <scheme val="minor"/>
      </rPr>
      <t>Lecture</t>
    </r>
    <r>
      <rPr>
        <sz val="9"/>
        <color theme="1"/>
        <rFont val="Calibri"/>
        <family val="2"/>
        <scheme val="minor"/>
      </rPr>
      <t> : Parmi les infractions enregistrées par la police et la gendarmerie dans les procédures clôturées entre 2016 et 2024, 97 % des détournements de fonds publics sont volontaires.</t>
    </r>
  </si>
  <si>
    <r>
      <rPr>
        <b/>
        <sz val="9"/>
        <color theme="1"/>
        <rFont val="Calibri"/>
        <family val="2"/>
        <scheme val="minor"/>
      </rPr>
      <t>Lecture</t>
    </r>
    <r>
      <rPr>
        <sz val="9"/>
        <color theme="1"/>
        <rFont val="Calibri"/>
        <family val="2"/>
        <scheme val="minor"/>
      </rPr>
      <t> : Dans les procédures clôturées entre 2016 et 2024, 74 % de celles ouvertes pour des faits de détournements de fonds publics comportent au moins une victime.</t>
    </r>
  </si>
  <si>
    <r>
      <rPr>
        <b/>
        <i/>
        <sz val="9"/>
        <color theme="1"/>
        <rFont val="Calibri"/>
        <family val="2"/>
        <scheme val="minor"/>
      </rPr>
      <t>Source</t>
    </r>
    <r>
      <rPr>
        <i/>
        <sz val="9"/>
        <color theme="1"/>
        <rFont val="Calibri"/>
        <family val="2"/>
        <scheme val="minor"/>
      </rPr>
      <t> : SSMSI, base statistique des victimes de crimes et délits enregistrés ou élucidés par la police et la gendarmerie de 2016 à 2024</t>
    </r>
  </si>
  <si>
    <r>
      <t>Lecture</t>
    </r>
    <r>
      <rPr>
        <sz val="9"/>
        <color theme="1"/>
        <rFont val="Calibri"/>
        <family val="2"/>
        <scheme val="minor"/>
      </rPr>
      <t> : Selon les enregistrements effectués par la police et la gendarmerie, les personnes morales représentent 5 % des mis en cause pour des infractions d'atteinte à la probité et  8 % des mis en cause pour des infractions de favoritisme.</t>
    </r>
  </si>
  <si>
    <r>
      <t>Lecture</t>
    </r>
    <r>
      <rPr>
        <sz val="9"/>
        <color theme="1"/>
        <rFont val="Calibri"/>
        <family val="2"/>
        <scheme val="minor"/>
      </rPr>
      <t> : Dans les procédures clôturées en 2021, 820 infractions pour des atteintes à la probité ont été enregistrées par la police ou la gendarmerie. Parmi ces dernières, 251 étaient liées à de la corruption.</t>
    </r>
  </si>
  <si>
    <t>Figure 1. Évolution du nombre d’infractions d’atteinte à la probité entre 2016 et 2024</t>
  </si>
  <si>
    <r>
      <t>Source</t>
    </r>
    <r>
      <rPr>
        <i/>
        <sz val="9"/>
        <color theme="1"/>
        <rFont val="Calibri"/>
        <family val="2"/>
        <scheme val="minor"/>
      </rPr>
      <t xml:space="preserve"> : SSMSI, base statistique des infractions enregistrées ou élucidées par la police et la gendarmerie de 2016 à 2024. Base 2024 provisoire.</t>
    </r>
  </si>
  <si>
    <t>Sources</t>
  </si>
  <si>
    <t>Champ</t>
  </si>
  <si>
    <t>Contenu des onglets</t>
  </si>
  <si>
    <t>Contact</t>
  </si>
  <si>
    <t>Pour tout renseignement concernant nos statistiques vous pouvez nous contacter par courriel à l'adresse suivante :</t>
  </si>
  <si>
    <t>ssmsi-communication@interieur.gouv.fr</t>
  </si>
  <si>
    <t>Les atteintes à la probité enregistrées par les services de sécurité en 2024</t>
  </si>
  <si>
    <t>SSMSI, base statistique des infractions enregistrées ou élucidées par la police et la gendarmerie de 2016 à 2024. Base 2024 provisoire.</t>
  </si>
  <si>
    <t>Figure-1 Évolution du nombre d’infractions d’atteinte à la probité entre 2016 et 2024</t>
  </si>
  <si>
    <t>Figure 2 : Nombre moyen d’infractions d’atteinte à la probité par an  pour 100 000 habitants entre 2016 et 2024</t>
  </si>
  <si>
    <t>Figure-2 Nombre moyen d’infractions d’atteinte à la probité par an  pour 100 000 habitants entre 2016 et 2024</t>
  </si>
  <si>
    <t>Figure 3 : Part des infractions connexes dans les procédures d’atteinte à la probité</t>
  </si>
  <si>
    <r>
      <rPr>
        <b/>
        <i/>
        <sz val="9"/>
        <color theme="1"/>
        <rFont val="Calibri"/>
        <family val="2"/>
        <scheme val="minor"/>
      </rPr>
      <t>Source</t>
    </r>
    <r>
      <rPr>
        <i/>
        <sz val="9"/>
        <color theme="1"/>
        <rFont val="Calibri"/>
        <family val="2"/>
        <scheme val="minor"/>
      </rPr>
      <t xml:space="preserve"> : SSMSI, base statistique des infractions enregistrées ou élucidées par la police et la gendarmerie de 2016 à 2024. Base 2024 provisoire.</t>
    </r>
  </si>
  <si>
    <r>
      <rPr>
        <b/>
        <sz val="9"/>
        <color theme="1"/>
        <rFont val="Calibri"/>
        <family val="2"/>
        <scheme val="minor"/>
      </rPr>
      <t>Lecture :</t>
    </r>
    <r>
      <rPr>
        <sz val="9"/>
        <color theme="1"/>
        <rFont val="Calibri"/>
        <family val="2"/>
        <scheme val="minor"/>
      </rPr>
      <t xml:space="preserve"> Dans le département du Var (83) le nombre annuel d’atteintes à la probité enregistré en moyenne entre 2016 et 2024, est compris entre 1,5 et 4,1 pour 100 000 habitants. </t>
    </r>
  </si>
  <si>
    <t>Figure-3 Part des infractions connexes dans les procédures d’atteinte à la probité</t>
  </si>
  <si>
    <t xml:space="preserve">Figure complémentaire-4 Nombre moyen d’infractions d’atteintes à la probité par an pour 100 000 habitants entre 2016 et 2024, par taille d’unité urbaine </t>
  </si>
  <si>
    <r>
      <rPr>
        <b/>
        <i/>
        <sz val="9"/>
        <color theme="1"/>
        <rFont val="Calibri"/>
        <family val="2"/>
        <scheme val="minor"/>
      </rPr>
      <t>Source</t>
    </r>
    <r>
      <rPr>
        <i/>
        <sz val="9"/>
        <color theme="1"/>
        <rFont val="Calibri"/>
        <family val="2"/>
        <scheme val="minor"/>
      </rPr>
      <t> : SSMSI, base statistique des infractions enregistrées ou élucidées par la police et la gendarmerie de 2016 à 2024. Base 2024 provisoire</t>
    </r>
  </si>
  <si>
    <r>
      <rPr>
        <b/>
        <i/>
        <sz val="9"/>
        <color theme="1"/>
        <rFont val="Calibri"/>
        <family val="2"/>
        <scheme val="minor"/>
      </rPr>
      <t>Source </t>
    </r>
    <r>
      <rPr>
        <i/>
        <sz val="9"/>
        <color theme="1"/>
        <rFont val="Calibri"/>
        <family val="2"/>
        <scheme val="minor"/>
      </rPr>
      <t>: SSMSI, base statistique des infractions enregistrées ou élucidées par la police et la gendarmerie de 2016 à 2024. Base 2024 provisoire.</t>
    </r>
  </si>
  <si>
    <t>Figure complémentaire-6 Analyse par groupe d’infraction d’atteinte à la probité entre 2016 et 2024</t>
  </si>
  <si>
    <t>Figure complémentaire-5 Répartition par groupes d’infractions d’atteinte à la probité entre 2016 et 2024</t>
  </si>
  <si>
    <t>Tableau complémentaire : Classement des natures d'infraction par groupe et sous groupe d’infraction d’atteinte à la probité</t>
  </si>
  <si>
    <t>Tableau complémentaire Classement des natures d'infraction par groupe et sous groupe d’infraction d’atteinte à la probité</t>
  </si>
  <si>
    <t>Sources : SSMSI, base statistique des victimes de crimes et délits enregistrés ou élucidés par la police et la gendarmerie de 2016 à 2024. Base 2024 provisoire ; Insee, estimations de la population 2021</t>
  </si>
  <si>
    <t>Figure complémentaire-9 Part des procédures comportant au moins une victime par groupe d’infractions</t>
  </si>
  <si>
    <t>Figure complémentaire-7 Profil des victimes d'infractions d’atteinte à la probité</t>
  </si>
  <si>
    <t>Figure complémentaire-8 Sexe et âge des victimes d’atteinte à la probité</t>
  </si>
  <si>
    <r>
      <t>Source</t>
    </r>
    <r>
      <rPr>
        <i/>
        <sz val="9"/>
        <color theme="1"/>
        <rFont val="Calibri"/>
        <family val="2"/>
        <scheme val="minor"/>
      </rPr>
      <t> : SSMSI, base statistique des mis en cause pour crimes et délits enregistrés ou élucidés par la police et la gendarmerie de 2016 à 2024. Base 2024 provisoire.</t>
    </r>
  </si>
  <si>
    <t>Figure complémentaire-10 Profil des mis en cause pour des infractions d’atteinte à la probité</t>
  </si>
  <si>
    <t>Figure complémentaire-11 Sexe et âge des mis en cause pour des atteintes à la probité</t>
  </si>
  <si>
    <t>Figure 12 : Répartition des infractions par groupe et infractions connexes des atteintes à la probité entre 2016 et 2024 dans les COM</t>
  </si>
  <si>
    <t>Figure complémentaire-12 Répartition des infractions par groupe et infractions connexes des atteintes à la probité entre 2016 et 2024 dans les COM</t>
  </si>
  <si>
    <t>Figure complémentaire-13 Sexe et âge des victimes et des mis en cause d'atteinte à la probité dans les COM</t>
  </si>
  <si>
    <t>victimes pour
atteintes à la probité 2016-2024</t>
  </si>
  <si>
    <t>Mis en cause pour atteintes à la probité 2016-2024</t>
  </si>
  <si>
    <r>
      <t>Sources :</t>
    </r>
    <r>
      <rPr>
        <i/>
        <sz val="9"/>
        <color theme="1"/>
        <rFont val="Calibri"/>
        <family val="2"/>
        <scheme val="minor"/>
      </rPr>
      <t xml:space="preserve"> SSMSI, bases des crimes et délits enregistrés par la police et la gendarmerie entre 2016 et 2024. Base 2024 provisoire ; Insee, populations légales (recensement de la population : 2020 pour France Métropolitaine et les DROM hors Mayotte, 2017 pour Mayotte, 2022 pour la Polynésie Française, 2018 pour Wallis-et-Futuna et 2019 pour les autres COM)</t>
    </r>
  </si>
  <si>
    <t>Insee, populations légales</t>
  </si>
  <si>
    <t>Données de l'Interstat Info Rapide n°51</t>
  </si>
  <si>
    <t>moins de 1,5 infraction</t>
  </si>
  <si>
    <t>de 1,5 à moins de 4,1 infractions</t>
  </si>
  <si>
    <t>plus de 4,1 infractions</t>
  </si>
  <si>
    <r>
      <t>Source</t>
    </r>
    <r>
      <rPr>
        <i/>
        <sz val="9"/>
        <color theme="1"/>
        <rFont val="Calibri"/>
        <family val="2"/>
        <scheme val="minor"/>
      </rPr>
      <t> : SSMSI, base statistique des victimes de crimes et délits enregistrés ou élucidés par la police et la gendarmerie de 2016 à 2024. Base 2024 provisoire.</t>
    </r>
  </si>
  <si>
    <r>
      <rPr>
        <b/>
        <sz val="9"/>
        <color theme="1"/>
        <rFont val="Calibri"/>
        <family val="2"/>
        <scheme val="minor"/>
      </rPr>
      <t>Lecture</t>
    </r>
    <r>
      <rPr>
        <sz val="9"/>
        <color theme="1"/>
        <rFont val="Calibri"/>
        <family val="2"/>
        <scheme val="minor"/>
      </rPr>
      <t> : 72 % des victimes d’atteinte à la probité sont des hommes alors qu’ils ne représentent que 48 % de la population française. Dans les procédures clôturées entre 2016 et 2024, 24 % des victimes ont entre 45 et 54 ans alors que cette tranche d'âge ne représente que 13 % dans l’ensemble des crimes et délits. Les 45-54 ans représentent 13 % de la population française.</t>
    </r>
  </si>
  <si>
    <r>
      <t>Source </t>
    </r>
    <r>
      <rPr>
        <i/>
        <sz val="9"/>
        <color theme="1"/>
        <rFont val="Calibri"/>
        <family val="2"/>
        <scheme val="minor"/>
      </rPr>
      <t>: SSMSI, base statistique des mis en cause pour crimes et délits enregistrés par la police et la gendarmerie de 2016 à 2024</t>
    </r>
  </si>
  <si>
    <r>
      <rPr>
        <b/>
        <sz val="9"/>
        <color theme="1"/>
        <rFont val="Calibri"/>
        <family val="2"/>
        <scheme val="minor"/>
      </rPr>
      <t>Lecture</t>
    </r>
    <r>
      <rPr>
        <sz val="9"/>
        <color theme="1"/>
        <rFont val="Calibri"/>
        <family val="2"/>
        <scheme val="minor"/>
      </rPr>
      <t> : 78 % des mis en cause pour des atteintes à la probité sont des hommes alors qu’ils ne représentent que 48 % de la population française. Dans les procédures clôturées entre 2016 et 2024, 26 % des mis en cause pour des atteintes à la probité ont entre 45 et 54 ans alors que cette tranche d'âge ne représente que 10 % pour l’ensemble des crimes et délits et que les 45-54 ans représentent 13 % de la population française.</t>
    </r>
  </si>
  <si>
    <r>
      <rPr>
        <b/>
        <sz val="9"/>
        <color theme="1"/>
        <rFont val="Calibri"/>
        <family val="2"/>
        <scheme val="minor"/>
      </rPr>
      <t>Champ</t>
    </r>
    <r>
      <rPr>
        <sz val="9.5"/>
        <color theme="1"/>
        <rFont val="Calibri"/>
        <family val="2"/>
        <scheme val="minor"/>
      </rPr>
      <t> : Collectivités d’outre-mer, procédures clôturées sur la période 2016-2024</t>
    </r>
  </si>
  <si>
    <r>
      <t>Source</t>
    </r>
    <r>
      <rPr>
        <i/>
        <sz val="9"/>
        <color theme="1"/>
        <rFont val="Calibri"/>
        <family val="2"/>
        <scheme val="minor"/>
      </rPr>
      <t> : SSMSI, base statistique des infractions enregistrées ou élucidées par la police et la gendarmerie de 2016 à 2024</t>
    </r>
  </si>
  <si>
    <r>
      <rPr>
        <b/>
        <sz val="9"/>
        <color theme="1"/>
        <rFont val="Calibri"/>
        <family val="2"/>
        <scheme val="minor"/>
      </rPr>
      <t>Lecture</t>
    </r>
    <r>
      <rPr>
        <sz val="9"/>
        <color theme="1"/>
        <rFont val="Calibri"/>
        <family val="2"/>
        <scheme val="minor"/>
      </rPr>
      <t> : Dans les procédures clôturées entre 2016 et 2024, 36 % des infractions pour des atteintes à la probité enregistrées par la police où la gendarmerie concernent des détournements de fonds publics. 66 % des infractions connexes sont des actes relevant de la fraude ou de la tromperie.</t>
    </r>
  </si>
  <si>
    <r>
      <t>Champ</t>
    </r>
    <r>
      <rPr>
        <sz val="9.5"/>
        <color theme="1"/>
        <rFont val="Calibri"/>
        <family val="2"/>
        <scheme val="minor"/>
      </rPr>
      <t> : Collectivités d’Outre-Mer, procédures clôturées sur la période 2016-2024</t>
    </r>
  </si>
  <si>
    <r>
      <t>Sources</t>
    </r>
    <r>
      <rPr>
        <i/>
        <sz val="9.5"/>
        <rFont val="Calibri"/>
        <family val="2"/>
        <scheme val="minor"/>
      </rPr>
      <t> : SSMSI,  base statistiques des victimes et des mis en cause pour crimes et délits enregistrés par la police et la gendarmerie de 2016 à 2024 ; Insee, recensement de la population 2019 pour Saint-Pierre-et-Miquelon, Saint-Barthélemy et Saint-Martin ; ISPF, recensement de la population et état civil pour la Polynésie-Française ; STSEE, recensement de la population 2018 pour Wallis-et-Futuna ; Insee, état civil pour la Nouvelle-Calédonie</t>
    </r>
  </si>
  <si>
    <r>
      <t>Lecture</t>
    </r>
    <r>
      <rPr>
        <sz val="9"/>
        <color theme="1"/>
        <rFont val="Calibri"/>
        <family val="2"/>
        <scheme val="minor"/>
      </rPr>
      <t> : 71 % des victimes d’atteinte à la probité sont des hommes alors qu’ils ne représentent que 50 % de la population des COM. Dans les procédures clôturées entre 2016 et 2024, 36 % des victimes ont entre 45 et 54 ans alors que cette tranche d’âge ne représente que 18 % pour l’ensemble des crimes et délits. Les 45-54 ans représentent 14 % de la population des COM.</t>
    </r>
  </si>
  <si>
    <r>
      <rPr>
        <b/>
        <sz val="9"/>
        <color theme="1"/>
        <rFont val="Calibri"/>
        <family val="2"/>
        <scheme val="minor"/>
      </rPr>
      <t>Note</t>
    </r>
    <r>
      <rPr>
        <sz val="9"/>
        <color theme="1"/>
        <rFont val="Calibri"/>
        <family val="2"/>
        <scheme val="minor"/>
      </rPr>
      <t xml:space="preserve"> : Les infractions pour lesquelles le département de commission n’est pas renseigné ne sont pas prises en compte dans cette analyse. Des erreurs de seuils ont été corrigées le 30 septembre 2025.</t>
    </r>
  </si>
  <si>
    <t>Population à l'année de référence</t>
  </si>
  <si>
    <t>Certains seuils ont été corrigés dans le tableau de la figure 2, le 30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</si>
</sst>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
  </numFmts>
  <fonts count="3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0"/>
      <name val="Calibri"/>
      <family val="2"/>
      <scheme val="minor"/>
    </font>
    <font>
      <i/>
      <sz val="10"/>
      <color theme="1"/>
      <name val="Calibri"/>
      <family val="2"/>
      <scheme val="minor"/>
    </font>
    <font>
      <sz val="10"/>
      <name val="Arial"/>
      <family val="2"/>
    </font>
    <font>
      <i/>
      <sz val="9"/>
      <color theme="1"/>
      <name val="Calibri"/>
      <family val="2"/>
      <scheme val="minor"/>
    </font>
    <font>
      <sz val="9"/>
      <color theme="1"/>
      <name val="Calibri"/>
      <family val="2"/>
      <scheme val="minor"/>
    </font>
    <font>
      <b/>
      <sz val="10"/>
      <color theme="1"/>
      <name val="Calibri"/>
      <family val="2"/>
      <scheme val="minor"/>
    </font>
    <font>
      <b/>
      <i/>
      <sz val="9"/>
      <color theme="1"/>
      <name val="Calibri"/>
      <family val="2"/>
      <scheme val="minor"/>
    </font>
    <font>
      <sz val="9.5"/>
      <color theme="1"/>
      <name val="Calibri"/>
      <family val="2"/>
      <scheme val="minor"/>
    </font>
    <font>
      <b/>
      <sz val="9"/>
      <color theme="1"/>
      <name val="Calibri"/>
      <family val="2"/>
      <scheme val="minor"/>
    </font>
    <font>
      <b/>
      <i/>
      <sz val="11"/>
      <color theme="1"/>
      <name val="Calibri"/>
      <family val="2"/>
      <scheme val="minor"/>
    </font>
    <font>
      <sz val="12"/>
      <name val="Calibri"/>
      <family val="2"/>
    </font>
    <font>
      <sz val="10"/>
      <color rgb="FF000000"/>
      <name val="Calibri"/>
      <family val="2"/>
      <scheme val="minor"/>
    </font>
    <font>
      <sz val="10"/>
      <color rgb="FF000000"/>
      <name val="Arial"/>
      <family val="2"/>
    </font>
    <font>
      <sz val="10"/>
      <color theme="0"/>
      <name val="Calibri"/>
      <family val="2"/>
      <scheme val="minor"/>
    </font>
    <font>
      <b/>
      <sz val="10"/>
      <color rgb="FF000000"/>
      <name val="Calibri"/>
      <family val="2"/>
      <scheme val="minor"/>
    </font>
    <font>
      <b/>
      <sz val="9"/>
      <color theme="0"/>
      <name val="Calibri"/>
      <family val="2"/>
      <scheme val="minor"/>
    </font>
    <font>
      <i/>
      <sz val="11"/>
      <color theme="1"/>
      <name val="Calibri"/>
      <family val="2"/>
      <scheme val="minor"/>
    </font>
    <font>
      <b/>
      <sz val="11"/>
      <name val="Calibri"/>
      <family val="2"/>
      <scheme val="minor"/>
    </font>
    <font>
      <b/>
      <u/>
      <sz val="11"/>
      <color theme="1"/>
      <name val="Calibri"/>
      <family val="2"/>
      <scheme val="minor"/>
    </font>
    <font>
      <i/>
      <sz val="10.5"/>
      <color theme="1"/>
      <name val="Calibri"/>
      <family val="2"/>
      <scheme val="minor"/>
    </font>
    <font>
      <sz val="11"/>
      <name val="Calibri"/>
      <family val="2"/>
      <scheme val="minor"/>
    </font>
    <font>
      <sz val="10"/>
      <name val="Calibri"/>
      <family val="2"/>
      <scheme val="minor"/>
    </font>
    <font>
      <sz val="11"/>
      <color rgb="FF000000"/>
      <name val="Calibri"/>
      <family val="2"/>
      <scheme val="minor"/>
    </font>
    <font>
      <b/>
      <sz val="11"/>
      <color rgb="FF334F9E"/>
      <name val="Marianne"/>
      <family val="3"/>
    </font>
    <font>
      <u/>
      <sz val="11"/>
      <color theme="10"/>
      <name val="Calibri"/>
      <family val="2"/>
      <scheme val="minor"/>
    </font>
    <font>
      <u/>
      <sz val="11"/>
      <color theme="10"/>
      <name val="Calibri"/>
      <family val="2"/>
    </font>
    <font>
      <b/>
      <sz val="10"/>
      <name val="Calibri"/>
      <family val="2"/>
      <scheme val="minor"/>
    </font>
    <font>
      <i/>
      <sz val="11"/>
      <name val="Calibri"/>
      <family val="2"/>
      <scheme val="minor"/>
    </font>
    <font>
      <i/>
      <sz val="10.5"/>
      <name val="Calibri"/>
      <family val="2"/>
      <scheme val="minor"/>
    </font>
    <font>
      <b/>
      <sz val="9"/>
      <name val="Calibri"/>
      <family val="2"/>
      <scheme val="minor"/>
    </font>
    <font>
      <i/>
      <sz val="9.5"/>
      <name val="Calibri"/>
      <family val="2"/>
      <scheme val="minor"/>
    </font>
  </fonts>
  <fills count="14">
    <fill>
      <patternFill patternType="none"/>
    </fill>
    <fill>
      <patternFill patternType="gray125"/>
    </fill>
    <fill>
      <patternFill patternType="solid">
        <fgColor rgb="FF334F9E"/>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rgb="FFFDF0C9"/>
      </patternFill>
    </fill>
    <fill>
      <patternFill patternType="solid">
        <fgColor theme="2"/>
        <bgColor indexed="64"/>
      </patternFill>
    </fill>
    <fill>
      <patternFill patternType="solid">
        <fgColor theme="8"/>
        <bgColor indexed="64"/>
      </patternFill>
    </fill>
  </fills>
  <borders count="15">
    <border>
      <left/>
      <right/>
      <top/>
      <bottom/>
      <diagonal/>
    </border>
    <border>
      <left/>
      <right/>
      <top style="thin">
        <color theme="0"/>
      </top>
      <bottom/>
      <diagonal/>
    </border>
    <border>
      <left/>
      <right/>
      <top/>
      <bottom style="thin">
        <color theme="0" tint="-4.9989318521683403E-2"/>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tint="-4.9989318521683403E-2"/>
      </bottom>
      <diagonal/>
    </border>
    <border>
      <left/>
      <right style="thin">
        <color theme="0"/>
      </right>
      <top/>
      <bottom style="thin">
        <color theme="0" tint="-4.9989318521683403E-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164" fontId="1" fillId="0" borderId="0" applyFont="0" applyFill="0" applyBorder="0" applyAlignment="0" applyProtection="0"/>
    <xf numFmtId="0" fontId="8" fillId="0" borderId="0"/>
    <xf numFmtId="0" fontId="16" fillId="0" borderId="0"/>
    <xf numFmtId="9" fontId="18" fillId="0" borderId="0" applyFont="0" applyFill="0" applyBorder="0" applyAlignment="0" applyProtection="0"/>
    <xf numFmtId="0" fontId="28" fillId="0" borderId="0"/>
    <xf numFmtId="0" fontId="30" fillId="0" borderId="0" applyNumberFormat="0" applyFill="0" applyBorder="0" applyAlignment="0" applyProtection="0"/>
  </cellStyleXfs>
  <cellXfs count="183">
    <xf numFmtId="0" fontId="0" fillId="0" borderId="0" xfId="0"/>
    <xf numFmtId="0" fontId="0" fillId="0" borderId="0" xfId="0"/>
    <xf numFmtId="9" fontId="0" fillId="0" borderId="0" xfId="1" applyFont="1"/>
    <xf numFmtId="0" fontId="3" fillId="0" borderId="0" xfId="0" applyFont="1"/>
    <xf numFmtId="0" fontId="5" fillId="0" borderId="0" xfId="0" applyFont="1"/>
    <xf numFmtId="0" fontId="9" fillId="0" borderId="0" xfId="0" applyFont="1"/>
    <xf numFmtId="0" fontId="10" fillId="0" borderId="0" xfId="0" applyFont="1"/>
    <xf numFmtId="0" fontId="0" fillId="0" borderId="0" xfId="0" applyAlignment="1"/>
    <xf numFmtId="0" fontId="11" fillId="0" borderId="0" xfId="0" applyFont="1"/>
    <xf numFmtId="0" fontId="6" fillId="2" borderId="0" xfId="0" applyFont="1" applyFill="1" applyAlignment="1">
      <alignment wrapText="1"/>
    </xf>
    <xf numFmtId="0" fontId="3" fillId="0" borderId="0" xfId="0" applyFont="1" applyAlignment="1">
      <alignment horizontal="center" vertical="center"/>
    </xf>
    <xf numFmtId="165" fontId="0" fillId="0" borderId="0" xfId="0" applyNumberFormat="1"/>
    <xf numFmtId="0" fontId="6" fillId="2" borderId="0" xfId="0" applyFont="1" applyFill="1" applyAlignment="1">
      <alignment horizontal="center" vertical="center" wrapText="1"/>
    </xf>
    <xf numFmtId="0" fontId="11" fillId="3" borderId="0" xfId="0" applyFont="1" applyFill="1"/>
    <xf numFmtId="0" fontId="5" fillId="3" borderId="0" xfId="0" applyFont="1" applyFill="1"/>
    <xf numFmtId="0" fontId="6" fillId="2" borderId="0" xfId="0" applyFont="1" applyFill="1" applyAlignment="1">
      <alignment horizontal="center" vertical="center"/>
    </xf>
    <xf numFmtId="0" fontId="5" fillId="0" borderId="0" xfId="0" applyFont="1" applyAlignment="1">
      <alignment wrapText="1"/>
    </xf>
    <xf numFmtId="165" fontId="5" fillId="0" borderId="0" xfId="0" applyNumberFormat="1" applyFont="1" applyAlignment="1">
      <alignment horizontal="center" vertical="center"/>
    </xf>
    <xf numFmtId="0" fontId="5" fillId="3" borderId="0" xfId="0" applyFont="1" applyFill="1" applyAlignment="1">
      <alignment wrapText="1"/>
    </xf>
    <xf numFmtId="165" fontId="5" fillId="3" borderId="0" xfId="0" applyNumberFormat="1" applyFont="1" applyFill="1" applyAlignment="1">
      <alignment horizontal="center" vertical="center"/>
    </xf>
    <xf numFmtId="165" fontId="11" fillId="3" borderId="0" xfId="0" applyNumberFormat="1" applyFont="1" applyFill="1" applyAlignment="1">
      <alignment horizontal="center" vertical="center"/>
    </xf>
    <xf numFmtId="9" fontId="5" fillId="0" borderId="0" xfId="1" applyFont="1"/>
    <xf numFmtId="0" fontId="7" fillId="0" borderId="0" xfId="0" applyFont="1" applyAlignment="1">
      <alignment horizontal="left" indent="3"/>
    </xf>
    <xf numFmtId="9" fontId="5" fillId="3" borderId="0" xfId="1" applyFont="1" applyFill="1"/>
    <xf numFmtId="0" fontId="4" fillId="0" borderId="0" xfId="0" applyFont="1"/>
    <xf numFmtId="9" fontId="4" fillId="0" borderId="0" xfId="1" applyFont="1"/>
    <xf numFmtId="0" fontId="3" fillId="4" borderId="0" xfId="0" applyFont="1" applyFill="1"/>
    <xf numFmtId="0" fontId="3" fillId="0" borderId="0" xfId="0" applyFont="1" applyAlignment="1"/>
    <xf numFmtId="0" fontId="0" fillId="0" borderId="0" xfId="0" applyFill="1"/>
    <xf numFmtId="0" fontId="5" fillId="6" borderId="0" xfId="0" applyFont="1" applyFill="1" applyBorder="1"/>
    <xf numFmtId="9" fontId="5" fillId="6" borderId="0" xfId="1" applyFont="1" applyFill="1" applyBorder="1"/>
    <xf numFmtId="0" fontId="7" fillId="0" borderId="0" xfId="0" applyFont="1" applyBorder="1" applyAlignment="1">
      <alignment horizontal="left" indent="5"/>
    </xf>
    <xf numFmtId="9" fontId="7" fillId="0" borderId="0" xfId="1" applyFont="1" applyBorder="1"/>
    <xf numFmtId="0" fontId="7" fillId="0" borderId="0" xfId="0" applyNumberFormat="1" applyFont="1" applyBorder="1"/>
    <xf numFmtId="0" fontId="7" fillId="0" borderId="0" xfId="0" applyFont="1" applyBorder="1" applyAlignment="1">
      <alignment horizontal="left" indent="9"/>
    </xf>
    <xf numFmtId="0" fontId="7" fillId="0" borderId="0" xfId="0" applyFont="1" applyBorder="1"/>
    <xf numFmtId="0" fontId="11" fillId="7" borderId="0" xfId="0" applyFont="1" applyFill="1"/>
    <xf numFmtId="0" fontId="6" fillId="2" borderId="0" xfId="0" applyFont="1" applyFill="1" applyBorder="1" applyAlignment="1">
      <alignment horizontal="center" vertical="center" wrapText="1"/>
    </xf>
    <xf numFmtId="0" fontId="0" fillId="0" borderId="0" xfId="0" applyAlignment="1">
      <alignment horizontal="center" vertical="center" wrapText="1"/>
    </xf>
    <xf numFmtId="0" fontId="17" fillId="0" borderId="0" xfId="4" applyFont="1" applyFill="1" applyBorder="1"/>
    <xf numFmtId="9" fontId="5" fillId="0" borderId="0" xfId="5" applyFont="1" applyFill="1" applyBorder="1"/>
    <xf numFmtId="9" fontId="5" fillId="0" borderId="0" xfId="1" applyFont="1" applyFill="1" applyBorder="1"/>
    <xf numFmtId="0" fontId="19" fillId="2" borderId="1" xfId="4" applyFont="1" applyFill="1" applyBorder="1"/>
    <xf numFmtId="0" fontId="19" fillId="2" borderId="1" xfId="4" applyFont="1" applyFill="1" applyBorder="1" applyAlignment="1">
      <alignment horizontal="center" vertical="center" wrapText="1"/>
    </xf>
    <xf numFmtId="0" fontId="17" fillId="3" borderId="0" xfId="4" applyFont="1" applyFill="1" applyBorder="1"/>
    <xf numFmtId="9" fontId="5" fillId="3" borderId="0" xfId="5" applyFont="1" applyFill="1" applyBorder="1"/>
    <xf numFmtId="9" fontId="5" fillId="3" borderId="0" xfId="1" applyFont="1" applyFill="1" applyBorder="1"/>
    <xf numFmtId="0" fontId="19" fillId="2" borderId="0" xfId="0" applyFont="1" applyFill="1" applyBorder="1"/>
    <xf numFmtId="9" fontId="5" fillId="0" borderId="0" xfId="0" applyNumberFormat="1" applyFont="1" applyBorder="1"/>
    <xf numFmtId="9" fontId="5" fillId="3" borderId="0" xfId="0" applyNumberFormat="1" applyFont="1" applyFill="1" applyBorder="1"/>
    <xf numFmtId="0" fontId="20" fillId="0" borderId="2" xfId="4" applyFont="1" applyFill="1" applyBorder="1"/>
    <xf numFmtId="0" fontId="11" fillId="0" borderId="2" xfId="0" applyFont="1" applyBorder="1"/>
    <xf numFmtId="9" fontId="11" fillId="0" borderId="2" xfId="0" applyNumberFormat="1" applyFont="1" applyBorder="1"/>
    <xf numFmtId="0" fontId="19" fillId="0" borderId="0" xfId="4" applyFont="1" applyFill="1" applyBorder="1"/>
    <xf numFmtId="0" fontId="19" fillId="0" borderId="0" xfId="4" applyFont="1" applyFill="1" applyBorder="1" applyAlignment="1">
      <alignment horizontal="center" vertical="center" wrapText="1"/>
    </xf>
    <xf numFmtId="9" fontId="19" fillId="0" borderId="0" xfId="5" applyFont="1" applyFill="1" applyBorder="1"/>
    <xf numFmtId="9" fontId="19" fillId="0" borderId="0" xfId="1" applyFont="1" applyFill="1" applyBorder="1"/>
    <xf numFmtId="0" fontId="15" fillId="0" borderId="0" xfId="0" applyFont="1"/>
    <xf numFmtId="0" fontId="21" fillId="2" borderId="0" xfId="0" applyFont="1" applyFill="1" applyAlignment="1">
      <alignment horizontal="center" vertical="center" wrapText="1"/>
    </xf>
    <xf numFmtId="9" fontId="10" fillId="0" borderId="0" xfId="1" applyFont="1"/>
    <xf numFmtId="0" fontId="10" fillId="3" borderId="0" xfId="0" applyFont="1" applyFill="1"/>
    <xf numFmtId="9" fontId="10" fillId="3" borderId="0" xfId="1" applyFont="1" applyFill="1"/>
    <xf numFmtId="0" fontId="14" fillId="0" borderId="2" xfId="0" applyFont="1" applyBorder="1"/>
    <xf numFmtId="0" fontId="10" fillId="0" borderId="2" xfId="0" applyFont="1" applyBorder="1"/>
    <xf numFmtId="0" fontId="14" fillId="0" borderId="0" xfId="0" applyFont="1" applyBorder="1"/>
    <xf numFmtId="0" fontId="10" fillId="0" borderId="0" xfId="0" applyFont="1" applyBorder="1"/>
    <xf numFmtId="0" fontId="3" fillId="5" borderId="0" xfId="0" applyFont="1" applyFill="1"/>
    <xf numFmtId="9" fontId="3" fillId="5" borderId="0" xfId="1" applyFont="1" applyFill="1"/>
    <xf numFmtId="0" fontId="22" fillId="0" borderId="0" xfId="0" applyFont="1" applyAlignment="1">
      <alignment horizontal="left" indent="4"/>
    </xf>
    <xf numFmtId="0" fontId="22" fillId="0" borderId="0" xfId="0" applyFont="1"/>
    <xf numFmtId="9" fontId="22" fillId="0" borderId="0" xfId="1" applyFont="1"/>
    <xf numFmtId="0" fontId="22" fillId="0" borderId="0" xfId="0" applyFont="1" applyAlignment="1">
      <alignment horizontal="left" indent="7"/>
    </xf>
    <xf numFmtId="0" fontId="23" fillId="4" borderId="0" xfId="0" applyFont="1" applyFill="1"/>
    <xf numFmtId="9" fontId="23" fillId="4" borderId="0" xfId="1" applyFont="1" applyFill="1"/>
    <xf numFmtId="0" fontId="2" fillId="8" borderId="0" xfId="0" applyFont="1" applyFill="1"/>
    <xf numFmtId="0" fontId="2" fillId="2" borderId="0" xfId="0" applyFont="1" applyFill="1"/>
    <xf numFmtId="0" fontId="24" fillId="0" borderId="0" xfId="0" applyFont="1"/>
    <xf numFmtId="0" fontId="19" fillId="2" borderId="5" xfId="4" applyFont="1" applyFill="1" applyBorder="1" applyAlignment="1">
      <alignment horizontal="center" vertical="center" wrapText="1"/>
    </xf>
    <xf numFmtId="0" fontId="19" fillId="2" borderId="6" xfId="4" applyFont="1" applyFill="1" applyBorder="1" applyAlignment="1">
      <alignment horizontal="center" vertical="center" wrapText="1"/>
    </xf>
    <xf numFmtId="9" fontId="5" fillId="0" borderId="3" xfId="0" applyNumberFormat="1" applyFont="1" applyBorder="1"/>
    <xf numFmtId="9" fontId="5" fillId="0" borderId="4" xfId="0" applyNumberFormat="1" applyFont="1" applyBorder="1"/>
    <xf numFmtId="9" fontId="5" fillId="3" borderId="3" xfId="0" applyNumberFormat="1" applyFont="1" applyFill="1" applyBorder="1"/>
    <xf numFmtId="9" fontId="5" fillId="3" borderId="4" xfId="0" applyNumberFormat="1" applyFont="1" applyFill="1" applyBorder="1"/>
    <xf numFmtId="9" fontId="11" fillId="0" borderId="7" xfId="0" applyNumberFormat="1" applyFont="1" applyBorder="1"/>
    <xf numFmtId="9" fontId="11" fillId="0" borderId="8" xfId="0" applyNumberFormat="1" applyFont="1" applyBorder="1"/>
    <xf numFmtId="0" fontId="0" fillId="0" borderId="0" xfId="0" applyAlignment="1">
      <alignment horizontal="center"/>
    </xf>
    <xf numFmtId="0" fontId="5" fillId="0" borderId="0" xfId="0" applyFont="1" applyAlignment="1">
      <alignment horizontal="center"/>
    </xf>
    <xf numFmtId="9" fontId="5" fillId="0" borderId="0" xfId="1" applyNumberFormat="1" applyFont="1"/>
    <xf numFmtId="9" fontId="19" fillId="0" borderId="0" xfId="1" applyFont="1" applyAlignment="1">
      <alignment wrapText="1"/>
    </xf>
    <xf numFmtId="9" fontId="5" fillId="3" borderId="0" xfId="1" applyNumberFormat="1" applyFont="1" applyFill="1"/>
    <xf numFmtId="0" fontId="5" fillId="0" borderId="0" xfId="0" applyFont="1" applyAlignment="1">
      <alignment horizontal="right" indent="3"/>
    </xf>
    <xf numFmtId="0" fontId="5" fillId="3" borderId="0" xfId="0" applyFont="1" applyFill="1" applyAlignment="1">
      <alignment horizontal="right" indent="3"/>
    </xf>
    <xf numFmtId="0" fontId="0" fillId="3" borderId="0" xfId="0" applyFill="1"/>
    <xf numFmtId="0" fontId="25" fillId="0" borderId="0" xfId="0" quotePrefix="1" applyFont="1" applyAlignment="1">
      <alignment horizontal="left" indent="10"/>
    </xf>
    <xf numFmtId="0" fontId="22" fillId="0" borderId="0" xfId="0" applyFont="1" applyAlignment="1">
      <alignment horizontal="right"/>
    </xf>
    <xf numFmtId="0" fontId="26" fillId="0" borderId="0" xfId="0" applyFont="1"/>
    <xf numFmtId="0" fontId="5" fillId="4" borderId="0" xfId="0" applyFont="1" applyFill="1"/>
    <xf numFmtId="9" fontId="22" fillId="0" borderId="0" xfId="1" applyFont="1" applyAlignment="1">
      <alignment horizontal="right"/>
    </xf>
    <xf numFmtId="0" fontId="19" fillId="0" borderId="0" xfId="0" applyFont="1"/>
    <xf numFmtId="0" fontId="2" fillId="0" borderId="0" xfId="0" applyFont="1" applyFill="1" applyAlignment="1"/>
    <xf numFmtId="0" fontId="3" fillId="10" borderId="0" xfId="0" applyFont="1" applyFill="1" applyAlignment="1">
      <alignment horizontal="center"/>
    </xf>
    <xf numFmtId="0" fontId="4" fillId="0" borderId="0" xfId="0" applyFont="1" applyAlignment="1">
      <alignment wrapText="1"/>
    </xf>
    <xf numFmtId="0" fontId="2" fillId="2" borderId="0" xfId="0"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center"/>
    </xf>
    <xf numFmtId="0" fontId="0" fillId="3" borderId="0" xfId="0" applyFill="1" applyAlignment="1">
      <alignment horizontal="left" vertical="center" wrapText="1"/>
    </xf>
    <xf numFmtId="0" fontId="0" fillId="0" borderId="0" xfId="0" applyFill="1" applyAlignment="1">
      <alignment wrapText="1"/>
    </xf>
    <xf numFmtId="9" fontId="0" fillId="0" borderId="0" xfId="0" applyNumberFormat="1"/>
    <xf numFmtId="9" fontId="26" fillId="0" borderId="0" xfId="1" applyFont="1"/>
    <xf numFmtId="0" fontId="26" fillId="0" borderId="0" xfId="0" applyFont="1" applyAlignment="1">
      <alignment horizontal="center" vertical="center" wrapText="1"/>
    </xf>
    <xf numFmtId="9" fontId="27" fillId="0" borderId="0" xfId="5" applyFont="1" applyFill="1" applyBorder="1"/>
    <xf numFmtId="9" fontId="27" fillId="0" borderId="0" xfId="1" applyFont="1" applyFill="1" applyBorder="1"/>
    <xf numFmtId="0" fontId="4" fillId="0" borderId="0" xfId="0" applyFont="1" applyAlignment="1">
      <alignment horizontal="center" vertical="center" wrapText="1"/>
    </xf>
    <xf numFmtId="0" fontId="28" fillId="0" borderId="0" xfId="6"/>
    <xf numFmtId="0" fontId="29" fillId="11" borderId="0" xfId="6" applyFont="1" applyFill="1"/>
    <xf numFmtId="0" fontId="30" fillId="0" borderId="0" xfId="7"/>
    <xf numFmtId="17" fontId="28" fillId="0" borderId="0" xfId="6" applyNumberFormat="1"/>
    <xf numFmtId="0" fontId="0" fillId="0" borderId="10" xfId="0" applyBorder="1"/>
    <xf numFmtId="0" fontId="0" fillId="0" borderId="12" xfId="0" applyBorder="1"/>
    <xf numFmtId="0" fontId="0" fillId="0" borderId="13" xfId="0" applyBorder="1"/>
    <xf numFmtId="0" fontId="0" fillId="0" borderId="0" xfId="0" applyBorder="1"/>
    <xf numFmtId="0" fontId="0" fillId="12" borderId="14" xfId="0" applyFill="1" applyBorder="1"/>
    <xf numFmtId="0" fontId="0" fillId="12" borderId="9" xfId="0" applyFill="1" applyBorder="1"/>
    <xf numFmtId="0" fontId="0" fillId="12" borderId="11" xfId="0" applyFill="1" applyBorder="1"/>
    <xf numFmtId="0" fontId="4" fillId="13" borderId="9" xfId="0" applyFont="1" applyFill="1" applyBorder="1" applyAlignment="1">
      <alignment horizontal="center" vertical="center"/>
    </xf>
    <xf numFmtId="0" fontId="4" fillId="13" borderId="11" xfId="0" applyFont="1" applyFill="1" applyBorder="1" applyAlignment="1">
      <alignment horizontal="center" vertical="center"/>
    </xf>
    <xf numFmtId="0" fontId="31" fillId="0" borderId="0" xfId="6" applyFont="1"/>
    <xf numFmtId="0" fontId="2" fillId="0" borderId="0" xfId="0" applyFont="1" applyAlignment="1">
      <alignment horizontal="center"/>
    </xf>
    <xf numFmtId="0" fontId="2" fillId="4" borderId="0" xfId="0" applyFont="1" applyFill="1" applyAlignment="1">
      <alignment horizontal="center" vertical="center" wrapText="1"/>
    </xf>
    <xf numFmtId="0" fontId="4" fillId="0" borderId="0" xfId="0" applyFont="1" applyFill="1"/>
    <xf numFmtId="9" fontId="4" fillId="0" borderId="0" xfId="1" applyFont="1" applyFill="1"/>
    <xf numFmtId="0" fontId="4" fillId="0" borderId="0" xfId="0" applyFont="1" applyFill="1" applyAlignment="1">
      <alignment wrapText="1"/>
    </xf>
    <xf numFmtId="0" fontId="4" fillId="0" borderId="0" xfId="0" applyFont="1" applyFill="1" applyAlignment="1">
      <alignment vertical="top" wrapText="1"/>
    </xf>
    <xf numFmtId="0" fontId="4" fillId="0" borderId="0" xfId="0" applyFont="1" applyAlignment="1">
      <alignment vertical="top" wrapText="1"/>
    </xf>
    <xf numFmtId="0" fontId="2" fillId="0" borderId="0" xfId="0" applyFont="1" applyAlignment="1"/>
    <xf numFmtId="0" fontId="30" fillId="0" borderId="0" xfId="7" quotePrefix="1"/>
    <xf numFmtId="0" fontId="23" fillId="0" borderId="0" xfId="0" applyFont="1"/>
    <xf numFmtId="9" fontId="27" fillId="0" borderId="3" xfId="0" applyNumberFormat="1" applyFont="1" applyBorder="1"/>
    <xf numFmtId="9" fontId="27" fillId="0" borderId="0" xfId="0" applyNumberFormat="1" applyFont="1" applyBorder="1"/>
    <xf numFmtId="9" fontId="27" fillId="0" borderId="4" xfId="0" applyNumberFormat="1" applyFont="1" applyBorder="1"/>
    <xf numFmtId="9" fontId="27" fillId="3" borderId="0" xfId="5" applyFont="1" applyFill="1" applyBorder="1"/>
    <xf numFmtId="9" fontId="27" fillId="3" borderId="0" xfId="1" applyFont="1" applyFill="1" applyBorder="1"/>
    <xf numFmtId="9" fontId="27" fillId="3" borderId="3" xfId="0" applyNumberFormat="1" applyFont="1" applyFill="1" applyBorder="1"/>
    <xf numFmtId="9" fontId="27" fillId="3" borderId="0" xfId="0" applyNumberFormat="1" applyFont="1" applyFill="1" applyBorder="1"/>
    <xf numFmtId="9" fontId="27" fillId="3" borderId="4" xfId="0" applyNumberFormat="1" applyFont="1" applyFill="1" applyBorder="1"/>
    <xf numFmtId="9" fontId="32" fillId="0" borderId="2" xfId="0" applyNumberFormat="1" applyFont="1" applyBorder="1"/>
    <xf numFmtId="9" fontId="32" fillId="0" borderId="7" xfId="0" applyNumberFormat="1" applyFont="1" applyBorder="1"/>
    <xf numFmtId="9" fontId="32" fillId="0" borderId="8" xfId="0" applyNumberFormat="1" applyFont="1" applyBorder="1"/>
    <xf numFmtId="9" fontId="5" fillId="0" borderId="0" xfId="1" applyNumberFormat="1" applyFont="1" applyFill="1" applyBorder="1"/>
    <xf numFmtId="9" fontId="5" fillId="3" borderId="0" xfId="1" applyNumberFormat="1" applyFont="1" applyFill="1" applyBorder="1"/>
    <xf numFmtId="0" fontId="33" fillId="0" borderId="0" xfId="0" applyFont="1"/>
    <xf numFmtId="0" fontId="34" fillId="0" borderId="0" xfId="0" applyFont="1"/>
    <xf numFmtId="0" fontId="23" fillId="5" borderId="0" xfId="0" applyFont="1" applyFill="1"/>
    <xf numFmtId="0" fontId="33" fillId="0" borderId="0" xfId="0" applyFont="1" applyAlignment="1">
      <alignment horizontal="right"/>
    </xf>
    <xf numFmtId="0" fontId="4" fillId="0" borderId="0" xfId="0" applyFont="1" applyBorder="1"/>
    <xf numFmtId="0" fontId="2" fillId="4" borderId="0" xfId="0" applyFont="1" applyFill="1" applyBorder="1" applyAlignment="1">
      <alignment horizontal="center" vertical="center" wrapText="1"/>
    </xf>
    <xf numFmtId="0" fontId="4" fillId="0" borderId="0" xfId="0" applyFont="1" applyFill="1" applyBorder="1" applyAlignment="1">
      <alignment vertical="top" wrapText="1"/>
    </xf>
    <xf numFmtId="9" fontId="4" fillId="0" borderId="0" xfId="1" applyFont="1" applyFill="1" applyBorder="1"/>
    <xf numFmtId="0" fontId="29" fillId="11" borderId="0" xfId="6" applyFont="1" applyFill="1" applyAlignment="1">
      <alignment horizontal="left" vertical="center"/>
    </xf>
    <xf numFmtId="0" fontId="14" fillId="0" borderId="0" xfId="0" applyFont="1" applyAlignment="1">
      <alignment horizontal="left" wrapText="1"/>
    </xf>
    <xf numFmtId="0" fontId="14" fillId="0" borderId="0" xfId="0" applyFont="1" applyAlignment="1">
      <alignment horizontal="left" vertical="center"/>
    </xf>
    <xf numFmtId="0" fontId="12" fillId="0" borderId="0" xfId="0" applyFont="1" applyAlignment="1">
      <alignment horizontal="left" wrapText="1"/>
    </xf>
    <xf numFmtId="0" fontId="12" fillId="0" borderId="0" xfId="0" applyFont="1" applyAlignment="1">
      <alignment horizontal="left" vertical="top" wrapText="1"/>
    </xf>
    <xf numFmtId="0" fontId="12" fillId="0" borderId="0" xfId="0" applyFont="1" applyAlignment="1">
      <alignment horizontal="left" vertical="center" wrapText="1"/>
    </xf>
    <xf numFmtId="0" fontId="14" fillId="0" borderId="0" xfId="0" applyFont="1" applyAlignment="1">
      <alignment horizontal="left" vertical="center" wrapText="1"/>
    </xf>
    <xf numFmtId="0" fontId="10" fillId="0" borderId="0" xfId="0" applyFont="1" applyAlignment="1">
      <alignment horizontal="left" wrapText="1"/>
    </xf>
    <xf numFmtId="0" fontId="2" fillId="0" borderId="0" xfId="0" applyFont="1" applyAlignment="1">
      <alignment horizontal="center"/>
    </xf>
    <xf numFmtId="0" fontId="9" fillId="0" borderId="0" xfId="0" applyFont="1" applyAlignment="1">
      <alignment horizontal="left" wrapText="1"/>
    </xf>
    <xf numFmtId="0" fontId="12" fillId="0" borderId="0" xfId="0" applyFont="1" applyAlignment="1">
      <alignment horizontal="left"/>
    </xf>
    <xf numFmtId="0" fontId="9" fillId="0" borderId="0" xfId="0" applyFont="1" applyAlignment="1">
      <alignment horizontal="left"/>
    </xf>
    <xf numFmtId="0" fontId="2" fillId="9" borderId="0" xfId="0" applyFont="1" applyFill="1" applyAlignment="1">
      <alignment horizontal="center"/>
    </xf>
    <xf numFmtId="0" fontId="10" fillId="0" borderId="0" xfId="0" applyFont="1" applyAlignment="1">
      <alignment horizontal="left"/>
    </xf>
    <xf numFmtId="0" fontId="19" fillId="2" borderId="0" xfId="0" applyFont="1" applyFill="1" applyBorder="1" applyAlignment="1">
      <alignment horizontal="center"/>
    </xf>
    <xf numFmtId="0" fontId="19" fillId="2" borderId="3" xfId="0" applyFont="1" applyFill="1" applyBorder="1" applyAlignment="1">
      <alignment horizontal="center"/>
    </xf>
    <xf numFmtId="0" fontId="19" fillId="2" borderId="4" xfId="0" applyFont="1" applyFill="1" applyBorder="1" applyAlignment="1">
      <alignment horizontal="center"/>
    </xf>
    <xf numFmtId="0" fontId="10" fillId="0" borderId="0" xfId="0" applyFont="1" applyAlignment="1">
      <alignment horizontal="left" vertical="center" wrapText="1"/>
    </xf>
    <xf numFmtId="0" fontId="9" fillId="0" borderId="0" xfId="0" applyFont="1" applyAlignment="1">
      <alignment horizontal="left" vertical="center" wrapText="1"/>
    </xf>
    <xf numFmtId="0" fontId="14" fillId="0" borderId="0" xfId="0" applyFont="1" applyAlignment="1">
      <alignment horizontal="left"/>
    </xf>
    <xf numFmtId="0" fontId="11" fillId="0" borderId="0" xfId="0" applyFont="1" applyAlignment="1">
      <alignment horizontal="center"/>
    </xf>
    <xf numFmtId="0" fontId="35" fillId="0" borderId="0" xfId="0" applyFont="1" applyAlignment="1">
      <alignment horizontal="left" wrapText="1"/>
    </xf>
    <xf numFmtId="0" fontId="3" fillId="10" borderId="0" xfId="0" applyFont="1" applyFill="1" applyAlignment="1">
      <alignment horizontal="center"/>
    </xf>
  </cellXfs>
  <cellStyles count="8">
    <cellStyle name="Lien hypertexte" xfId="7" builtinId="8"/>
    <cellStyle name="Milliers 2" xfId="2"/>
    <cellStyle name="Normal" xfId="0" builtinId="0"/>
    <cellStyle name="Normal 2" xfId="3"/>
    <cellStyle name="Normal 2 2" xfId="4"/>
    <cellStyle name="Normal 3" xfId="6"/>
    <cellStyle name="Pourcentage" xfId="1" builtinId="5"/>
    <cellStyle name="Pourcentage 2" xfId="5"/>
  </cellStyles>
  <dxfs count="0"/>
  <tableStyles count="0" defaultTableStyle="TableStyleMedium2" defaultPivotStyle="PivotStyleLight16"/>
  <colors>
    <mruColors>
      <color rgb="FF4472C4"/>
      <color rgb="FFFD7F5D"/>
      <color rgb="FFDE97FB"/>
      <color rgb="FF000000"/>
      <color rgb="FF334F9E"/>
      <color rgb="FFF599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079106837978643E-2"/>
          <c:y val="1.8916998697636023E-2"/>
          <c:w val="0.95171185235330036"/>
          <c:h val="0.78272432387520618"/>
        </c:manualLayout>
      </c:layout>
      <c:areaChart>
        <c:grouping val="stacked"/>
        <c:varyColors val="0"/>
        <c:ser>
          <c:idx val="0"/>
          <c:order val="0"/>
          <c:tx>
            <c:strRef>
              <c:f>'Figure 1'!$A$4</c:f>
              <c:strCache>
                <c:ptCount val="1"/>
                <c:pt idx="0">
                  <c:v>Autres atteintes</c:v>
                </c:pt>
              </c:strCache>
            </c:strRef>
          </c:tx>
          <c:spPr>
            <a:solidFill>
              <a:schemeClr val="accent6">
                <a:lumMod val="40000"/>
                <a:lumOff val="60000"/>
              </a:schemeClr>
            </a:solidFill>
            <a:ln>
              <a:noFill/>
            </a:ln>
            <a:effectLst/>
          </c:spPr>
          <c:dLbls>
            <c:dLbl>
              <c:idx val="0"/>
              <c:layout>
                <c:manualLayout>
                  <c:x val="1.045004057766036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C5-439A-9BB6-8CD9E5884DD7}"/>
                </c:ext>
              </c:extLst>
            </c:dLbl>
            <c:dLbl>
              <c:idx val="5"/>
              <c:layout>
                <c:manualLayout>
                  <c:x val="-1.194290351732614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C5-439A-9BB6-8CD9E5884DD7}"/>
                </c:ext>
              </c:extLst>
            </c:dLbl>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1'!$B$4:$J$4</c:f>
              <c:numCache>
                <c:formatCode>General</c:formatCode>
                <c:ptCount val="9"/>
                <c:pt idx="0">
                  <c:v>71</c:v>
                </c:pt>
                <c:pt idx="1">
                  <c:v>51</c:v>
                </c:pt>
                <c:pt idx="2">
                  <c:v>80</c:v>
                </c:pt>
                <c:pt idx="3">
                  <c:v>62</c:v>
                </c:pt>
                <c:pt idx="4">
                  <c:v>66</c:v>
                </c:pt>
                <c:pt idx="5">
                  <c:v>72</c:v>
                </c:pt>
                <c:pt idx="6">
                  <c:v>90</c:v>
                </c:pt>
                <c:pt idx="7">
                  <c:v>93</c:v>
                </c:pt>
                <c:pt idx="8">
                  <c:v>91</c:v>
                </c:pt>
              </c:numCache>
            </c:numRef>
          </c:val>
          <c:extLst>
            <c:ext xmlns:c16="http://schemas.microsoft.com/office/drawing/2014/chart" uri="{C3380CC4-5D6E-409C-BE32-E72D297353CC}">
              <c16:uniqueId val="{00000002-7CC5-439A-9BB6-8CD9E5884DD7}"/>
            </c:ext>
          </c:extLst>
        </c:ser>
        <c:ser>
          <c:idx val="3"/>
          <c:order val="1"/>
          <c:tx>
            <c:strRef>
              <c:f>'Figure 1'!$A$5</c:f>
              <c:strCache>
                <c:ptCount val="1"/>
                <c:pt idx="0">
                  <c:v>Concussion</c:v>
                </c:pt>
              </c:strCache>
            </c:strRef>
          </c:tx>
          <c:spPr>
            <a:solidFill>
              <a:srgbClr val="FD7F5D"/>
            </a:solidFill>
            <a:ln>
              <a:noFill/>
            </a:ln>
            <a:effectLst/>
          </c:spPr>
          <c:dLbls>
            <c:dLbl>
              <c:idx val="0"/>
              <c:layout>
                <c:manualLayout>
                  <c:x val="1.49286293966576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C5-439A-9BB6-8CD9E5884DD7}"/>
                </c:ext>
              </c:extLst>
            </c:dLbl>
            <c:dLbl>
              <c:idx val="5"/>
              <c:layout>
                <c:manualLayout>
                  <c:x val="-1.7914355275989325E-2"/>
                  <c:y val="-1.0756503231555909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C5-439A-9BB6-8CD9E5884DD7}"/>
                </c:ext>
              </c:extLst>
            </c:dLbl>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1'!$B$5:$J$5</c:f>
              <c:numCache>
                <c:formatCode>General</c:formatCode>
                <c:ptCount val="9"/>
                <c:pt idx="0">
                  <c:v>26</c:v>
                </c:pt>
                <c:pt idx="1">
                  <c:v>15</c:v>
                </c:pt>
                <c:pt idx="2">
                  <c:v>27</c:v>
                </c:pt>
                <c:pt idx="3">
                  <c:v>25</c:v>
                </c:pt>
                <c:pt idx="4">
                  <c:v>30</c:v>
                </c:pt>
                <c:pt idx="5">
                  <c:v>30</c:v>
                </c:pt>
                <c:pt idx="6">
                  <c:v>32</c:v>
                </c:pt>
                <c:pt idx="7">
                  <c:v>24</c:v>
                </c:pt>
                <c:pt idx="8">
                  <c:v>31</c:v>
                </c:pt>
              </c:numCache>
            </c:numRef>
          </c:val>
          <c:extLst>
            <c:ext xmlns:c16="http://schemas.microsoft.com/office/drawing/2014/chart" uri="{C3380CC4-5D6E-409C-BE32-E72D297353CC}">
              <c16:uniqueId val="{00000005-7CC5-439A-9BB6-8CD9E5884DD7}"/>
            </c:ext>
          </c:extLst>
        </c:ser>
        <c:ser>
          <c:idx val="6"/>
          <c:order val="2"/>
          <c:tx>
            <c:strRef>
              <c:f>'Figure 1'!$A$10</c:f>
              <c:strCache>
                <c:ptCount val="1"/>
                <c:pt idx="0">
                  <c:v>Trafic d'influence</c:v>
                </c:pt>
              </c:strCache>
            </c:strRef>
          </c:tx>
          <c:spPr>
            <a:solidFill>
              <a:srgbClr val="DE97FB"/>
            </a:solidFill>
            <a:ln>
              <a:noFill/>
            </a:ln>
            <a:effectLst/>
          </c:spPr>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1'!$B$10:$J$10</c:f>
              <c:numCache>
                <c:formatCode>General</c:formatCode>
                <c:ptCount val="9"/>
                <c:pt idx="0">
                  <c:v>25</c:v>
                </c:pt>
                <c:pt idx="1">
                  <c:v>36</c:v>
                </c:pt>
                <c:pt idx="2">
                  <c:v>34</c:v>
                </c:pt>
                <c:pt idx="3">
                  <c:v>31</c:v>
                </c:pt>
                <c:pt idx="4">
                  <c:v>23</c:v>
                </c:pt>
                <c:pt idx="5">
                  <c:v>25</c:v>
                </c:pt>
                <c:pt idx="6">
                  <c:v>31</c:v>
                </c:pt>
                <c:pt idx="7">
                  <c:v>40</c:v>
                </c:pt>
                <c:pt idx="8">
                  <c:v>32</c:v>
                </c:pt>
              </c:numCache>
            </c:numRef>
          </c:val>
          <c:extLst>
            <c:ext xmlns:c16="http://schemas.microsoft.com/office/drawing/2014/chart" uri="{C3380CC4-5D6E-409C-BE32-E72D297353CC}">
              <c16:uniqueId val="{00000010-7CC5-439A-9BB6-8CD9E5884DD7}"/>
            </c:ext>
          </c:extLst>
        </c:ser>
        <c:ser>
          <c:idx val="1"/>
          <c:order val="4"/>
          <c:tx>
            <c:strRef>
              <c:f>'Figure 1'!$A$8</c:f>
              <c:strCache>
                <c:ptCount val="1"/>
                <c:pt idx="0">
                  <c:v>Favoritisme</c:v>
                </c:pt>
              </c:strCache>
            </c:strRef>
          </c:tx>
          <c:spPr>
            <a:solidFill>
              <a:schemeClr val="accent3">
                <a:lumMod val="40000"/>
                <a:lumOff val="60000"/>
              </a:schemeClr>
            </a:solidFill>
            <a:ln>
              <a:noFill/>
            </a:ln>
            <a:effectLst/>
          </c:spPr>
          <c:dLbls>
            <c:dLbl>
              <c:idx val="0"/>
              <c:layout>
                <c:manualLayout>
                  <c:x val="1.3435766456991897E-2"/>
                  <c:y val="-1.0756503231555909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CC5-439A-9BB6-8CD9E5884DD7}"/>
                </c:ext>
              </c:extLst>
            </c:dLbl>
            <c:dLbl>
              <c:idx val="5"/>
              <c:layout>
                <c:manualLayout>
                  <c:x val="-1.791435527598932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CC5-439A-9BB6-8CD9E5884DD7}"/>
                </c:ext>
              </c:extLst>
            </c:dLbl>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1'!$B$8:$J$8</c:f>
              <c:numCache>
                <c:formatCode>General</c:formatCode>
                <c:ptCount val="9"/>
                <c:pt idx="0">
                  <c:v>73</c:v>
                </c:pt>
                <c:pt idx="1">
                  <c:v>77</c:v>
                </c:pt>
                <c:pt idx="2">
                  <c:v>85</c:v>
                </c:pt>
                <c:pt idx="3">
                  <c:v>84</c:v>
                </c:pt>
                <c:pt idx="4">
                  <c:v>74</c:v>
                </c:pt>
                <c:pt idx="5">
                  <c:v>85</c:v>
                </c:pt>
                <c:pt idx="6">
                  <c:v>84</c:v>
                </c:pt>
                <c:pt idx="7">
                  <c:v>78</c:v>
                </c:pt>
                <c:pt idx="8">
                  <c:v>89</c:v>
                </c:pt>
              </c:numCache>
            </c:numRef>
          </c:val>
          <c:extLst>
            <c:ext xmlns:c16="http://schemas.microsoft.com/office/drawing/2014/chart" uri="{C3380CC4-5D6E-409C-BE32-E72D297353CC}">
              <c16:uniqueId val="{0000000E-7CC5-439A-9BB6-8CD9E5884DD7}"/>
            </c:ext>
          </c:extLst>
        </c:ser>
        <c:ser>
          <c:idx val="5"/>
          <c:order val="5"/>
          <c:tx>
            <c:strRef>
              <c:f>'Figure 1'!$A$9</c:f>
              <c:strCache>
                <c:ptCount val="1"/>
                <c:pt idx="0">
                  <c:v>Prise illégale d'intérêts</c:v>
                </c:pt>
              </c:strCache>
            </c:strRef>
          </c:tx>
          <c:spPr>
            <a:solidFill>
              <a:schemeClr val="accent4">
                <a:lumMod val="40000"/>
                <a:lumOff val="60000"/>
              </a:schemeClr>
            </a:solidFill>
            <a:ln>
              <a:noFill/>
            </a:ln>
            <a:effectLst/>
          </c:spPr>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1'!$B$9:$J$9</c:f>
              <c:numCache>
                <c:formatCode>General</c:formatCode>
                <c:ptCount val="9"/>
                <c:pt idx="0">
                  <c:v>121</c:v>
                </c:pt>
                <c:pt idx="1">
                  <c:v>107</c:v>
                </c:pt>
                <c:pt idx="2">
                  <c:v>116</c:v>
                </c:pt>
                <c:pt idx="3">
                  <c:v>111</c:v>
                </c:pt>
                <c:pt idx="4">
                  <c:v>139</c:v>
                </c:pt>
                <c:pt idx="5">
                  <c:v>166</c:v>
                </c:pt>
                <c:pt idx="6">
                  <c:v>156</c:v>
                </c:pt>
                <c:pt idx="7">
                  <c:v>187</c:v>
                </c:pt>
                <c:pt idx="8">
                  <c:v>199</c:v>
                </c:pt>
              </c:numCache>
            </c:numRef>
          </c:val>
          <c:extLst>
            <c:ext xmlns:c16="http://schemas.microsoft.com/office/drawing/2014/chart" uri="{C3380CC4-5D6E-409C-BE32-E72D297353CC}">
              <c16:uniqueId val="{0000000F-7CC5-439A-9BB6-8CD9E5884DD7}"/>
            </c:ext>
          </c:extLst>
        </c:ser>
        <c:ser>
          <c:idx val="2"/>
          <c:order val="6"/>
          <c:tx>
            <c:strRef>
              <c:f>'Figure 1'!$A$7</c:f>
              <c:strCache>
                <c:ptCount val="1"/>
                <c:pt idx="0">
                  <c:v>Détournement de fonds publics</c:v>
                </c:pt>
              </c:strCache>
            </c:strRef>
          </c:tx>
          <c:spPr>
            <a:solidFill>
              <a:schemeClr val="accent2">
                <a:lumMod val="40000"/>
                <a:lumOff val="60000"/>
              </a:schemeClr>
            </a:solidFill>
            <a:ln>
              <a:noFill/>
            </a:ln>
            <a:effectLst/>
          </c:spPr>
          <c:dLbls>
            <c:dLbl>
              <c:idx val="0"/>
              <c:layout>
                <c:manualLayout>
                  <c:x val="1.6421492336323434E-2"/>
                  <c:y val="2.9336256795270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C5-439A-9BB6-8CD9E5884DD7}"/>
                </c:ext>
              </c:extLst>
            </c:dLbl>
            <c:dLbl>
              <c:idx val="5"/>
              <c:layout>
                <c:manualLayout>
                  <c:x val="-1.6421492336323559E-2"/>
                  <c:y val="-5.37825161577795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C5-439A-9BB6-8CD9E5884DD7}"/>
                </c:ext>
              </c:extLst>
            </c:dLbl>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1'!$B$7:$J$7</c:f>
              <c:numCache>
                <c:formatCode>General</c:formatCode>
                <c:ptCount val="9"/>
                <c:pt idx="0">
                  <c:v>136</c:v>
                </c:pt>
                <c:pt idx="1">
                  <c:v>132</c:v>
                </c:pt>
                <c:pt idx="2">
                  <c:v>185</c:v>
                </c:pt>
                <c:pt idx="3">
                  <c:v>176</c:v>
                </c:pt>
                <c:pt idx="4">
                  <c:v>174</c:v>
                </c:pt>
                <c:pt idx="5">
                  <c:v>191</c:v>
                </c:pt>
                <c:pt idx="6">
                  <c:v>169</c:v>
                </c:pt>
                <c:pt idx="7">
                  <c:v>163</c:v>
                </c:pt>
                <c:pt idx="8">
                  <c:v>168</c:v>
                </c:pt>
              </c:numCache>
            </c:numRef>
          </c:val>
          <c:extLst>
            <c:ext xmlns:c16="http://schemas.microsoft.com/office/drawing/2014/chart" uri="{C3380CC4-5D6E-409C-BE32-E72D297353CC}">
              <c16:uniqueId val="{0000000B-7CC5-439A-9BB6-8CD9E5884DD7}"/>
            </c:ext>
          </c:extLst>
        </c:ser>
        <c:ser>
          <c:idx val="4"/>
          <c:order val="7"/>
          <c:tx>
            <c:strRef>
              <c:f>'Figure 1'!$A$6</c:f>
              <c:strCache>
                <c:ptCount val="1"/>
                <c:pt idx="0">
                  <c:v>Corruption</c:v>
                </c:pt>
              </c:strCache>
            </c:strRef>
          </c:tx>
          <c:spPr>
            <a:solidFill>
              <a:schemeClr val="accent1">
                <a:lumMod val="40000"/>
                <a:lumOff val="60000"/>
              </a:schemeClr>
            </a:solidFill>
            <a:ln>
              <a:noFill/>
            </a:ln>
            <a:effectLst/>
          </c:spPr>
          <c:dLbls>
            <c:dLbl>
              <c:idx val="0"/>
              <c:layout>
                <c:manualLayout>
                  <c:x val="1.3435766456991897E-2"/>
                  <c:y val="-2.9336256795270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C5-439A-9BB6-8CD9E5884DD7}"/>
                </c:ext>
              </c:extLst>
            </c:dLbl>
            <c:dLbl>
              <c:idx val="5"/>
              <c:layout>
                <c:manualLayout>
                  <c:x val="-1.6421492336323559E-2"/>
                  <c:y val="-2.68912580788897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C5-439A-9BB6-8CD9E5884DD7}"/>
                </c:ext>
              </c:extLst>
            </c:dLbl>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1'!$B$6:$J$6</c:f>
              <c:numCache>
                <c:formatCode>General</c:formatCode>
                <c:ptCount val="9"/>
                <c:pt idx="0">
                  <c:v>167</c:v>
                </c:pt>
                <c:pt idx="1">
                  <c:v>190</c:v>
                </c:pt>
                <c:pt idx="2">
                  <c:v>200</c:v>
                </c:pt>
                <c:pt idx="3">
                  <c:v>230</c:v>
                </c:pt>
                <c:pt idx="4">
                  <c:v>193</c:v>
                </c:pt>
                <c:pt idx="5">
                  <c:v>251</c:v>
                </c:pt>
                <c:pt idx="6">
                  <c:v>198</c:v>
                </c:pt>
                <c:pt idx="7">
                  <c:v>278</c:v>
                </c:pt>
                <c:pt idx="8">
                  <c:v>324</c:v>
                </c:pt>
              </c:numCache>
            </c:numRef>
          </c:val>
          <c:extLst>
            <c:ext xmlns:c16="http://schemas.microsoft.com/office/drawing/2014/chart" uri="{C3380CC4-5D6E-409C-BE32-E72D297353CC}">
              <c16:uniqueId val="{00000008-7CC5-439A-9BB6-8CD9E5884DD7}"/>
            </c:ext>
          </c:extLst>
        </c:ser>
        <c:dLbls>
          <c:showLegendKey val="0"/>
          <c:showVal val="0"/>
          <c:showCatName val="0"/>
          <c:showSerName val="0"/>
          <c:showPercent val="0"/>
          <c:showBubbleSize val="0"/>
        </c:dLbls>
        <c:axId val="768762992"/>
        <c:axId val="768768432"/>
      </c:areaChart>
      <c:lineChart>
        <c:grouping val="standard"/>
        <c:varyColors val="0"/>
        <c:ser>
          <c:idx val="7"/>
          <c:order val="3"/>
          <c:tx>
            <c:strRef>
              <c:f>'Figure 1'!$A$11</c:f>
              <c:strCache>
                <c:ptCount val="1"/>
                <c:pt idx="0">
                  <c:v>Total</c:v>
                </c:pt>
              </c:strCache>
            </c:strRef>
          </c:tx>
          <c:spPr>
            <a:ln w="28575" cap="rnd">
              <a:solidFill>
                <a:srgbClr val="FF0000"/>
              </a:solidFill>
              <a:round/>
            </a:ln>
            <a:effectLst/>
          </c:spPr>
          <c:marker>
            <c:symbol val="circle"/>
            <c:size val="7"/>
            <c:spPr>
              <a:solidFill>
                <a:srgbClr val="FF0000"/>
              </a:solidFill>
              <a:ln w="9525">
                <a:solidFill>
                  <a:srgbClr val="FF0000"/>
                </a:solidFill>
              </a:ln>
              <a:effectLst/>
            </c:spPr>
          </c:marker>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1'!$B$11:$J$11</c:f>
              <c:numCache>
                <c:formatCode>General</c:formatCode>
                <c:ptCount val="9"/>
                <c:pt idx="0">
                  <c:v>619</c:v>
                </c:pt>
                <c:pt idx="1">
                  <c:v>608</c:v>
                </c:pt>
                <c:pt idx="2">
                  <c:v>727</c:v>
                </c:pt>
                <c:pt idx="3">
                  <c:v>719</c:v>
                </c:pt>
                <c:pt idx="4">
                  <c:v>699</c:v>
                </c:pt>
                <c:pt idx="5">
                  <c:v>820</c:v>
                </c:pt>
                <c:pt idx="6">
                  <c:v>760</c:v>
                </c:pt>
                <c:pt idx="7">
                  <c:v>863</c:v>
                </c:pt>
                <c:pt idx="8">
                  <c:v>934</c:v>
                </c:pt>
              </c:numCache>
            </c:numRef>
          </c:val>
          <c:smooth val="0"/>
          <c:extLst>
            <c:ext xmlns:c16="http://schemas.microsoft.com/office/drawing/2014/chart" uri="{C3380CC4-5D6E-409C-BE32-E72D297353CC}">
              <c16:uniqueId val="{00000011-7CC5-439A-9BB6-8CD9E5884DD7}"/>
            </c:ext>
          </c:extLst>
        </c:ser>
        <c:dLbls>
          <c:showLegendKey val="0"/>
          <c:showVal val="0"/>
          <c:showCatName val="0"/>
          <c:showSerName val="0"/>
          <c:showPercent val="0"/>
          <c:showBubbleSize val="0"/>
        </c:dLbls>
        <c:marker val="1"/>
        <c:smooth val="0"/>
        <c:axId val="768762992"/>
        <c:axId val="768768432"/>
      </c:lineChart>
      <c:catAx>
        <c:axId val="76876299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768768432"/>
        <c:crosses val="autoZero"/>
        <c:auto val="1"/>
        <c:lblAlgn val="ctr"/>
        <c:lblOffset val="100"/>
        <c:noMultiLvlLbl val="0"/>
      </c:catAx>
      <c:valAx>
        <c:axId val="768768432"/>
        <c:scaling>
          <c:orientation val="minMax"/>
        </c:scaling>
        <c:delete val="1"/>
        <c:axPos val="l"/>
        <c:numFmt formatCode="General" sourceLinked="1"/>
        <c:majorTickMark val="none"/>
        <c:minorTickMark val="none"/>
        <c:tickLblPos val="nextTo"/>
        <c:crossAx val="768762992"/>
        <c:crosses val="autoZero"/>
        <c:crossBetween val="midCat"/>
      </c:valAx>
      <c:spPr>
        <a:noFill/>
        <a:ln>
          <a:noFill/>
        </a:ln>
        <a:effectLst/>
      </c:spPr>
    </c:plotArea>
    <c:legend>
      <c:legendPos val="b"/>
      <c:layout>
        <c:manualLayout>
          <c:xMode val="edge"/>
          <c:yMode val="edge"/>
          <c:x val="7.9748659934317165E-2"/>
          <c:y val="0.88377803036377522"/>
          <c:w val="0.84037254679089923"/>
          <c:h val="0.11529193300430646"/>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complémentaire 8'!$B$5</c:f>
              <c:strCache>
                <c:ptCount val="1"/>
                <c:pt idx="0">
                  <c:v>Ensemble de la population 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8'!$A$6:$A$13</c:f>
              <c:strCache>
                <c:ptCount val="8"/>
                <c:pt idx="0">
                  <c:v>&lt; 15</c:v>
                </c:pt>
                <c:pt idx="1">
                  <c:v>15-24</c:v>
                </c:pt>
                <c:pt idx="2">
                  <c:v>25-34</c:v>
                </c:pt>
                <c:pt idx="3">
                  <c:v>35-44</c:v>
                </c:pt>
                <c:pt idx="4">
                  <c:v>45-54</c:v>
                </c:pt>
                <c:pt idx="5">
                  <c:v>55-64</c:v>
                </c:pt>
                <c:pt idx="6">
                  <c:v>65-74</c:v>
                </c:pt>
                <c:pt idx="7">
                  <c:v>75 ou +</c:v>
                </c:pt>
              </c:strCache>
            </c:strRef>
          </c:cat>
          <c:val>
            <c:numRef>
              <c:f>'Figure complémentaire 8'!$B$6:$B$13</c:f>
              <c:numCache>
                <c:formatCode>0%</c:formatCode>
                <c:ptCount val="8"/>
                <c:pt idx="0">
                  <c:v>0.17670870705574787</c:v>
                </c:pt>
                <c:pt idx="1">
                  <c:v>0.11952430527275178</c:v>
                </c:pt>
                <c:pt idx="2">
                  <c:v>0.11503971023385602</c:v>
                </c:pt>
                <c:pt idx="3">
                  <c:v>0.12387985306802392</c:v>
                </c:pt>
                <c:pt idx="4">
                  <c:v>0.13151351433839531</c:v>
                </c:pt>
                <c:pt idx="5">
                  <c:v>0.12639351651979205</c:v>
                </c:pt>
                <c:pt idx="6">
                  <c:v>0.1120125342772961</c:v>
                </c:pt>
                <c:pt idx="7">
                  <c:v>9.4927859234136922E-2</c:v>
                </c:pt>
              </c:numCache>
            </c:numRef>
          </c:val>
          <c:extLst>
            <c:ext xmlns:c16="http://schemas.microsoft.com/office/drawing/2014/chart" uri="{C3380CC4-5D6E-409C-BE32-E72D297353CC}">
              <c16:uniqueId val="{00000000-B7F8-4884-9C73-F8DDD17E6577}"/>
            </c:ext>
          </c:extLst>
        </c:ser>
        <c:ser>
          <c:idx val="2"/>
          <c:order val="1"/>
          <c:tx>
            <c:strRef>
              <c:f>'Figure complémentaire 8'!$C$5</c:f>
              <c:strCache>
                <c:ptCount val="1"/>
                <c:pt idx="0">
                  <c:v>Victimes pour atteintes à la probité 2016-2024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8'!$A$6:$A$13</c:f>
              <c:strCache>
                <c:ptCount val="8"/>
                <c:pt idx="0">
                  <c:v>&lt; 15</c:v>
                </c:pt>
                <c:pt idx="1">
                  <c:v>15-24</c:v>
                </c:pt>
                <c:pt idx="2">
                  <c:v>25-34</c:v>
                </c:pt>
                <c:pt idx="3">
                  <c:v>35-44</c:v>
                </c:pt>
                <c:pt idx="4">
                  <c:v>45-54</c:v>
                </c:pt>
                <c:pt idx="5">
                  <c:v>55-64</c:v>
                </c:pt>
                <c:pt idx="6">
                  <c:v>65-74</c:v>
                </c:pt>
                <c:pt idx="7">
                  <c:v>75 ou +</c:v>
                </c:pt>
              </c:strCache>
            </c:strRef>
          </c:cat>
          <c:val>
            <c:numRef>
              <c:f>'Figure complémentaire 8'!$C$6:$C$13</c:f>
              <c:numCache>
                <c:formatCode>0%</c:formatCode>
                <c:ptCount val="8"/>
                <c:pt idx="0">
                  <c:v>0.01</c:v>
                </c:pt>
                <c:pt idx="1">
                  <c:v>7.0000000000000007E-2</c:v>
                </c:pt>
                <c:pt idx="2">
                  <c:v>0.2</c:v>
                </c:pt>
                <c:pt idx="3">
                  <c:v>0.24</c:v>
                </c:pt>
                <c:pt idx="4">
                  <c:v>0.24</c:v>
                </c:pt>
                <c:pt idx="5">
                  <c:v>0.16</c:v>
                </c:pt>
                <c:pt idx="6">
                  <c:v>0.08</c:v>
                </c:pt>
                <c:pt idx="7">
                  <c:v>0.02</c:v>
                </c:pt>
              </c:numCache>
            </c:numRef>
          </c:val>
          <c:extLst>
            <c:ext xmlns:c16="http://schemas.microsoft.com/office/drawing/2014/chart" uri="{C3380CC4-5D6E-409C-BE32-E72D297353CC}">
              <c16:uniqueId val="{00000002-B7F8-4884-9C73-F8DDD17E6577}"/>
            </c:ext>
          </c:extLst>
        </c:ser>
        <c:dLbls>
          <c:showLegendKey val="0"/>
          <c:showVal val="0"/>
          <c:showCatName val="0"/>
          <c:showSerName val="0"/>
          <c:showPercent val="0"/>
          <c:showBubbleSize val="0"/>
        </c:dLbls>
        <c:gapWidth val="219"/>
        <c:overlap val="-27"/>
        <c:axId val="768766800"/>
        <c:axId val="768765168"/>
      </c:barChart>
      <c:catAx>
        <c:axId val="76876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68765168"/>
        <c:crosses val="autoZero"/>
        <c:auto val="1"/>
        <c:lblAlgn val="ctr"/>
        <c:lblOffset val="100"/>
        <c:noMultiLvlLbl val="0"/>
      </c:catAx>
      <c:valAx>
        <c:axId val="768765168"/>
        <c:scaling>
          <c:orientation val="minMax"/>
        </c:scaling>
        <c:delete val="1"/>
        <c:axPos val="l"/>
        <c:numFmt formatCode="0%" sourceLinked="1"/>
        <c:majorTickMark val="none"/>
        <c:minorTickMark val="none"/>
        <c:tickLblPos val="nextTo"/>
        <c:crossAx val="768766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4.057169791539305E-2"/>
          <c:w val="0.94856933508311458"/>
          <c:h val="0.80753042078688186"/>
        </c:manualLayout>
      </c:layout>
      <c:barChart>
        <c:barDir val="col"/>
        <c:grouping val="stacked"/>
        <c:varyColors val="0"/>
        <c:ser>
          <c:idx val="0"/>
          <c:order val="0"/>
          <c:tx>
            <c:strRef>
              <c:f>'Figure complémentaire 8'!$J$6</c:f>
              <c:strCache>
                <c:ptCount val="1"/>
                <c:pt idx="0">
                  <c:v>Hommes</c:v>
                </c:pt>
              </c:strCache>
            </c:strRef>
          </c:tx>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1-B991-4733-93A0-B0E2FE358778}"/>
              </c:ext>
            </c:extLst>
          </c:dPt>
          <c:dPt>
            <c:idx val="1"/>
            <c:invertIfNegative val="0"/>
            <c:bubble3D val="0"/>
            <c:spPr>
              <a:solidFill>
                <a:schemeClr val="accent2">
                  <a:lumMod val="75000"/>
                </a:schemeClr>
              </a:solidFill>
              <a:ln>
                <a:noFill/>
              </a:ln>
              <a:effectLst/>
            </c:spPr>
            <c:extLst>
              <c:ext xmlns:c16="http://schemas.microsoft.com/office/drawing/2014/chart" uri="{C3380CC4-5D6E-409C-BE32-E72D297353CC}">
                <c16:uniqueId val="{00000005-B991-4733-93A0-B0E2FE35877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complémentaire 8'!$K$5:$M$5</c15:sqref>
                  </c15:fullRef>
                </c:ext>
              </c:extLst>
              <c:f>('Figure complémentaire 8'!$K$5,'Figure complémentaire 8'!$M$5)</c:f>
              <c:strCache>
                <c:ptCount val="2"/>
                <c:pt idx="0">
                  <c:v>Ensemble de la population 2021</c:v>
                </c:pt>
                <c:pt idx="1">
                  <c:v>Victimes pour atteintes à la probité 2016-2024</c:v>
                </c:pt>
              </c:strCache>
            </c:strRef>
          </c:cat>
          <c:val>
            <c:numRef>
              <c:extLst>
                <c:ext xmlns:c15="http://schemas.microsoft.com/office/drawing/2012/chart" uri="{02D57815-91ED-43cb-92C2-25804820EDAC}">
                  <c15:fullRef>
                    <c15:sqref>'Figure complémentaire 8'!$K$6:$M$6</c15:sqref>
                  </c15:fullRef>
                </c:ext>
              </c:extLst>
              <c:f>('Figure complémentaire 8'!$K$6,'Figure complémentaire 8'!$M$6)</c:f>
              <c:numCache>
                <c:formatCode>0%</c:formatCode>
                <c:ptCount val="2"/>
                <c:pt idx="0">
                  <c:v>0.48358562535256205</c:v>
                </c:pt>
                <c:pt idx="1">
                  <c:v>0.72</c:v>
                </c:pt>
              </c:numCache>
            </c:numRef>
          </c:val>
          <c:extLst>
            <c:ext xmlns:c15="http://schemas.microsoft.com/office/drawing/2012/chart" uri="{02D57815-91ED-43cb-92C2-25804820EDAC}">
              <c15:categoryFilterExceptions>
                <c15:categoryFilterException>
                  <c15:sqref>'Figure complémentaire 8'!$L$6</c15:sqref>
                  <c15:spPr xmlns:c15="http://schemas.microsoft.com/office/drawing/2012/chart">
                    <a:solidFill>
                      <a:srgbClr val="F5993B"/>
                    </a:solidFill>
                    <a:ln>
                      <a:noFill/>
                    </a:ln>
                    <a:effectLst/>
                  </c15:spPr>
                  <c15:invertIfNegative val="0"/>
                  <c15:bubble3D val="0"/>
                </c15:categoryFilterException>
              </c15:categoryFilterExceptions>
            </c:ext>
            <c:ext xmlns:c16="http://schemas.microsoft.com/office/drawing/2014/chart" uri="{C3380CC4-5D6E-409C-BE32-E72D297353CC}">
              <c16:uniqueId val="{00000006-B991-4733-93A0-B0E2FE358778}"/>
            </c:ext>
          </c:extLst>
        </c:ser>
        <c:ser>
          <c:idx val="1"/>
          <c:order val="1"/>
          <c:tx>
            <c:strRef>
              <c:f>'Figure complémentaire 8'!$J$7</c:f>
              <c:strCache>
                <c:ptCount val="1"/>
                <c:pt idx="0">
                  <c:v>Femmes</c:v>
                </c:pt>
              </c:strCache>
            </c:strRef>
          </c:tx>
          <c:spPr>
            <a:solidFill>
              <a:schemeClr val="accent2"/>
            </a:solidFill>
            <a:ln>
              <a:noFill/>
            </a:ln>
            <a:effectLst/>
          </c:spPr>
          <c:invertIfNegative val="0"/>
          <c:dPt>
            <c:idx val="0"/>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08-B991-4733-93A0-B0E2FE358778}"/>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C-B991-4733-93A0-B0E2FE358778}"/>
              </c:ext>
            </c:extLst>
          </c:dPt>
          <c:dLbls>
            <c:dLbl>
              <c:idx val="1"/>
              <c:spPr>
                <a:solidFill>
                  <a:schemeClr val="accent2">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fr-FR"/>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B991-4733-93A0-B0E2FE35877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complémentaire 8'!$K$5:$M$5</c15:sqref>
                  </c15:fullRef>
                </c:ext>
              </c:extLst>
              <c:f>('Figure complémentaire 8'!$K$5,'Figure complémentaire 8'!$M$5)</c:f>
              <c:strCache>
                <c:ptCount val="2"/>
                <c:pt idx="0">
                  <c:v>Ensemble de la population 2021</c:v>
                </c:pt>
                <c:pt idx="1">
                  <c:v>Victimes pour atteintes à la probité 2016-2024</c:v>
                </c:pt>
              </c:strCache>
            </c:strRef>
          </c:cat>
          <c:val>
            <c:numRef>
              <c:extLst>
                <c:ext xmlns:c15="http://schemas.microsoft.com/office/drawing/2012/chart" uri="{02D57815-91ED-43cb-92C2-25804820EDAC}">
                  <c15:fullRef>
                    <c15:sqref>'Figure complémentaire 8'!$K$7:$M$7</c15:sqref>
                  </c15:fullRef>
                </c:ext>
              </c:extLst>
              <c:f>('Figure complémentaire 8'!$K$7,'Figure complémentaire 8'!$M$7)</c:f>
              <c:numCache>
                <c:formatCode>0%</c:formatCode>
                <c:ptCount val="2"/>
                <c:pt idx="0">
                  <c:v>0.51641437464743789</c:v>
                </c:pt>
                <c:pt idx="1">
                  <c:v>0.29000000000000004</c:v>
                </c:pt>
              </c:numCache>
            </c:numRef>
          </c:val>
          <c:extLst>
            <c:ext xmlns:c15="http://schemas.microsoft.com/office/drawing/2012/chart" uri="{02D57815-91ED-43cb-92C2-25804820EDAC}">
              <c15:categoryFilterExceptions>
                <c15:categoryFilterException>
                  <c15:sqref>'Figure complémentaire 8'!$L$7</c15:sqref>
                  <c15:spPr xmlns:c15="http://schemas.microsoft.com/office/drawing/2012/chart">
                    <a:solidFill>
                      <a:schemeClr val="accent2">
                        <a:lumMod val="40000"/>
                        <a:lumOff val="6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0D-B991-4733-93A0-B0E2FE358778}"/>
            </c:ext>
          </c:extLst>
        </c:ser>
        <c:dLbls>
          <c:showLegendKey val="0"/>
          <c:showVal val="0"/>
          <c:showCatName val="0"/>
          <c:showSerName val="0"/>
          <c:showPercent val="0"/>
          <c:showBubbleSize val="0"/>
        </c:dLbls>
        <c:gapWidth val="100"/>
        <c:overlap val="100"/>
        <c:axId val="768767344"/>
        <c:axId val="768768976"/>
      </c:barChart>
      <c:catAx>
        <c:axId val="76876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68768976"/>
        <c:crosses val="autoZero"/>
        <c:auto val="1"/>
        <c:lblAlgn val="ctr"/>
        <c:lblOffset val="100"/>
        <c:noMultiLvlLbl val="0"/>
      </c:catAx>
      <c:valAx>
        <c:axId val="768768976"/>
        <c:scaling>
          <c:orientation val="minMax"/>
          <c:max val="1"/>
        </c:scaling>
        <c:delete val="1"/>
        <c:axPos val="l"/>
        <c:numFmt formatCode="0%" sourceLinked="1"/>
        <c:majorTickMark val="none"/>
        <c:minorTickMark val="none"/>
        <c:tickLblPos val="nextTo"/>
        <c:crossAx val="7687673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complémentaire 9'!$B$3</c:f>
              <c:strCache>
                <c:ptCount val="1"/>
                <c:pt idx="0">
                  <c:v>Part des procédures comportant des victimes</c:v>
                </c:pt>
              </c:strCache>
            </c:strRef>
          </c:tx>
          <c:spPr>
            <a:solidFill>
              <a:srgbClr val="334F9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9'!$A$4:$A$13</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 de fonds public</c:v>
                </c:pt>
                <c:pt idx="8">
                  <c:v>Recel</c:v>
                </c:pt>
                <c:pt idx="9">
                  <c:v>Blanchiment</c:v>
                </c:pt>
              </c:strCache>
            </c:strRef>
          </c:cat>
          <c:val>
            <c:numRef>
              <c:f>'Figure complémentaire 9'!$B$4:$B$13</c:f>
              <c:numCache>
                <c:formatCode>0%</c:formatCode>
                <c:ptCount val="10"/>
                <c:pt idx="0">
                  <c:v>0.52</c:v>
                </c:pt>
                <c:pt idx="1">
                  <c:v>0.48</c:v>
                </c:pt>
                <c:pt idx="2">
                  <c:v>0.35</c:v>
                </c:pt>
                <c:pt idx="3">
                  <c:v>0.46</c:v>
                </c:pt>
                <c:pt idx="4">
                  <c:v>0.49</c:v>
                </c:pt>
                <c:pt idx="5">
                  <c:v>0.75</c:v>
                </c:pt>
                <c:pt idx="6">
                  <c:v>0.48</c:v>
                </c:pt>
                <c:pt idx="7">
                  <c:v>0.74</c:v>
                </c:pt>
                <c:pt idx="8">
                  <c:v>0.45</c:v>
                </c:pt>
                <c:pt idx="9">
                  <c:v>0.42</c:v>
                </c:pt>
              </c:numCache>
            </c:numRef>
          </c:val>
          <c:extLst>
            <c:ext xmlns:c16="http://schemas.microsoft.com/office/drawing/2014/chart" uri="{C3380CC4-5D6E-409C-BE32-E72D297353CC}">
              <c16:uniqueId val="{00000000-91D0-4886-9E7F-89F25C779E4F}"/>
            </c:ext>
          </c:extLst>
        </c:ser>
        <c:ser>
          <c:idx val="1"/>
          <c:order val="1"/>
          <c:spPr>
            <a:solidFill>
              <a:schemeClr val="bg1">
                <a:lumMod val="95000"/>
              </a:schemeClr>
            </a:solidFill>
            <a:ln>
              <a:solidFill>
                <a:schemeClr val="bg1">
                  <a:lumMod val="95000"/>
                </a:schemeClr>
              </a:solidFill>
            </a:ln>
            <a:effectLst/>
          </c:spPr>
          <c:invertIfNegative val="0"/>
          <c:cat>
            <c:strRef>
              <c:f>'Figure complémentaire 9'!$A$4:$A$13</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 de fonds public</c:v>
                </c:pt>
                <c:pt idx="8">
                  <c:v>Recel</c:v>
                </c:pt>
                <c:pt idx="9">
                  <c:v>Blanchiment</c:v>
                </c:pt>
              </c:strCache>
            </c:strRef>
          </c:cat>
          <c:val>
            <c:numRef>
              <c:f>'Figure complémentaire 9'!$C$4:$C$13</c:f>
              <c:numCache>
                <c:formatCode>0%</c:formatCode>
                <c:ptCount val="10"/>
                <c:pt idx="0">
                  <c:v>0.48</c:v>
                </c:pt>
                <c:pt idx="1">
                  <c:v>0.52</c:v>
                </c:pt>
                <c:pt idx="2">
                  <c:v>0.65</c:v>
                </c:pt>
                <c:pt idx="3">
                  <c:v>0.54</c:v>
                </c:pt>
                <c:pt idx="4">
                  <c:v>0.51</c:v>
                </c:pt>
                <c:pt idx="5">
                  <c:v>0.25</c:v>
                </c:pt>
                <c:pt idx="6">
                  <c:v>0.52</c:v>
                </c:pt>
                <c:pt idx="7">
                  <c:v>0.26</c:v>
                </c:pt>
                <c:pt idx="8">
                  <c:v>0.55000000000000004</c:v>
                </c:pt>
                <c:pt idx="9">
                  <c:v>0.58000000000000007</c:v>
                </c:pt>
              </c:numCache>
            </c:numRef>
          </c:val>
          <c:extLst>
            <c:ext xmlns:c16="http://schemas.microsoft.com/office/drawing/2014/chart" uri="{C3380CC4-5D6E-409C-BE32-E72D297353CC}">
              <c16:uniqueId val="{00000001-91D0-4886-9E7F-89F25C779E4F}"/>
            </c:ext>
          </c:extLst>
        </c:ser>
        <c:dLbls>
          <c:showLegendKey val="0"/>
          <c:showVal val="0"/>
          <c:showCatName val="0"/>
          <c:showSerName val="0"/>
          <c:showPercent val="0"/>
          <c:showBubbleSize val="0"/>
        </c:dLbls>
        <c:gapWidth val="70"/>
        <c:overlap val="100"/>
        <c:axId val="768769520"/>
        <c:axId val="768760272"/>
      </c:barChart>
      <c:catAx>
        <c:axId val="768769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68760272"/>
        <c:crosses val="autoZero"/>
        <c:auto val="1"/>
        <c:lblAlgn val="ctr"/>
        <c:lblOffset val="100"/>
        <c:noMultiLvlLbl val="0"/>
      </c:catAx>
      <c:valAx>
        <c:axId val="768760272"/>
        <c:scaling>
          <c:orientation val="minMax"/>
        </c:scaling>
        <c:delete val="1"/>
        <c:axPos val="b"/>
        <c:numFmt formatCode="0%" sourceLinked="1"/>
        <c:majorTickMark val="none"/>
        <c:minorTickMark val="none"/>
        <c:tickLblPos val="nextTo"/>
        <c:crossAx val="7687695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122118570392011E-2"/>
          <c:y val="7.2480345405335739E-2"/>
          <c:w val="0.91129881568211413"/>
          <c:h val="0.85503930918932869"/>
        </c:manualLayout>
      </c:layout>
      <c:ofPieChart>
        <c:ofPieType val="bar"/>
        <c:varyColors val="1"/>
        <c:ser>
          <c:idx val="0"/>
          <c:order val="0"/>
          <c:dPt>
            <c:idx val="0"/>
            <c:bubble3D val="0"/>
            <c:spPr>
              <a:solidFill>
                <a:srgbClr val="F5993B"/>
              </a:solidFill>
              <a:ln w="19050">
                <a:solidFill>
                  <a:schemeClr val="lt1"/>
                </a:solidFill>
              </a:ln>
              <a:effectLst/>
            </c:spPr>
            <c:extLst>
              <c:ext xmlns:c16="http://schemas.microsoft.com/office/drawing/2014/chart" uri="{C3380CC4-5D6E-409C-BE32-E72D297353CC}">
                <c16:uniqueId val="{00000001-5021-4219-8948-A60E78114832}"/>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5021-4219-8948-A60E7811483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021-4219-8948-A60E78114832}"/>
              </c:ext>
            </c:extLst>
          </c:dPt>
          <c:dPt>
            <c:idx val="3"/>
            <c:bubble3D val="0"/>
            <c:spPr>
              <a:solidFill>
                <a:srgbClr val="334F9E"/>
              </a:solidFill>
              <a:ln w="19050">
                <a:solidFill>
                  <a:schemeClr val="lt1"/>
                </a:solidFill>
              </a:ln>
              <a:effectLst/>
            </c:spPr>
            <c:extLst>
              <c:ext xmlns:c16="http://schemas.microsoft.com/office/drawing/2014/chart" uri="{C3380CC4-5D6E-409C-BE32-E72D297353CC}">
                <c16:uniqueId val="{00000007-5021-4219-8948-A60E78114832}"/>
              </c:ext>
            </c:extLst>
          </c:dPt>
          <c:dLbls>
            <c:dLbl>
              <c:idx val="1"/>
              <c:layout>
                <c:manualLayout>
                  <c:x val="-0.14397602988449365"/>
                  <c:y val="0"/>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1B9A94F8-F1C2-45C3-8441-1465C0124858}" type="CATEGORYNAME">
                      <a:rPr lang="en-US">
                        <a:solidFill>
                          <a:schemeClr val="bg1"/>
                        </a:solidFill>
                      </a:rPr>
                      <a:pPr>
                        <a:defRPr b="1">
                          <a:solidFill>
                            <a:schemeClr val="bg1"/>
                          </a:solidFill>
                        </a:defRPr>
                      </a:pPr>
                      <a:t>[NOM DE CATÉGORIE]</a:t>
                    </a:fld>
                    <a:r>
                      <a:rPr lang="en-US" baseline="0">
                        <a:solidFill>
                          <a:schemeClr val="bg1"/>
                        </a:solidFill>
                      </a:rPr>
                      <a:t>
</a:t>
                    </a:r>
                    <a:fld id="{64DF6C28-0704-4580-B9AE-A16B53EC08B0}" type="CELLREF">
                      <a:rPr lang="en-US" baseline="0">
                        <a:solidFill>
                          <a:schemeClr val="bg1"/>
                        </a:solidFill>
                      </a:rPr>
                      <a:pPr>
                        <a:defRPr b="1">
                          <a:solidFill>
                            <a:schemeClr val="bg1"/>
                          </a:solidFill>
                        </a:defRPr>
                      </a:pPr>
                      <a:t>[REFCELL]</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dlblFTEntry>
                      <c15:txfldGUID>{64DF6C28-0704-4580-B9AE-A16B53EC08B0}</c15:txfldGUID>
                      <c15:f>'Figure complémentaire 10'!$C$5</c15:f>
                      <c15:dlblFieldTableCache>
                        <c:ptCount val="1"/>
                        <c:pt idx="0">
                          <c:v>78%</c:v>
                        </c:pt>
                      </c15:dlblFieldTableCache>
                    </c15:dlblFTEntry>
                  </c15:dlblFieldTable>
                  <c15:showDataLabelsRange val="0"/>
                </c:ext>
                <c:ext xmlns:c16="http://schemas.microsoft.com/office/drawing/2014/chart" uri="{C3380CC4-5D6E-409C-BE32-E72D297353CC}">
                  <c16:uniqueId val="{00000003-5021-4219-8948-A60E78114832}"/>
                </c:ext>
              </c:extLst>
            </c:dLbl>
            <c:dLbl>
              <c:idx val="2"/>
              <c:layout>
                <c:manualLayout>
                  <c:x val="-0.13784939031494062"/>
                  <c:y val="0"/>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1A5DC9B8-28C0-4EB7-B0C0-6684AF4E00B7}" type="CATEGORYNAME">
                      <a:rPr lang="en-US">
                        <a:solidFill>
                          <a:schemeClr val="bg1"/>
                        </a:solidFill>
                      </a:rPr>
                      <a:pPr>
                        <a:defRPr b="1">
                          <a:solidFill>
                            <a:schemeClr val="bg1"/>
                          </a:solidFill>
                        </a:defRPr>
                      </a:pPr>
                      <a:t>[NOM DE CATÉGORIE]</a:t>
                    </a:fld>
                    <a:r>
                      <a:rPr lang="en-US" baseline="0">
                        <a:solidFill>
                          <a:schemeClr val="bg1"/>
                        </a:solidFill>
                      </a:rPr>
                      <a:t>
</a:t>
                    </a:r>
                    <a:fld id="{03CBA02A-CB08-47F0-8C92-4661814B76D5}" type="CELLREF">
                      <a:rPr lang="en-US" baseline="0">
                        <a:solidFill>
                          <a:schemeClr val="bg1"/>
                        </a:solidFill>
                      </a:rPr>
                      <a:pPr>
                        <a:defRPr b="1">
                          <a:solidFill>
                            <a:schemeClr val="bg1"/>
                          </a:solidFill>
                        </a:defRPr>
                      </a:pPr>
                      <a:t>[REFCELL]</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dlblFTEntry>
                      <c15:txfldGUID>{03CBA02A-CB08-47F0-8C92-4661814B76D5}</c15:txfldGUID>
                      <c15:f>'Figure complémentaire 10'!$C$6</c15:f>
                      <c15:dlblFieldTableCache>
                        <c:ptCount val="1"/>
                        <c:pt idx="0">
                          <c:v>22%</c:v>
                        </c:pt>
                      </c15:dlblFieldTableCache>
                    </c15:dlblFTEntry>
                  </c15:dlblFieldTable>
                  <c15:showDataLabelsRange val="0"/>
                </c:ext>
                <c:ext xmlns:c16="http://schemas.microsoft.com/office/drawing/2014/chart" uri="{C3380CC4-5D6E-409C-BE32-E72D297353CC}">
                  <c16:uniqueId val="{00000005-5021-4219-8948-A60E78114832}"/>
                </c:ext>
              </c:extLst>
            </c:dLbl>
            <c:dLbl>
              <c:idx val="3"/>
              <c:layout>
                <c:manualLayout>
                  <c:x val="-0.22055890390076388"/>
                  <c:y val="1.9848665258306128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fld id="{FDE34DDB-5EAF-4BEB-8EB0-482723E85F1D}" type="CELLREF">
                      <a:rPr lang="en-US" b="1">
                        <a:solidFill>
                          <a:schemeClr val="bg1"/>
                        </a:solidFill>
                      </a:rPr>
                      <a:pPr>
                        <a:defRPr b="1">
                          <a:solidFill>
                            <a:schemeClr val="bg1"/>
                          </a:solidFill>
                        </a:defRPr>
                      </a:pPr>
                      <a:t>[REFCELL]</a:t>
                    </a:fld>
                    <a:r>
                      <a:rPr lang="en-US" b="1" baseline="0">
                        <a:solidFill>
                          <a:schemeClr val="bg1"/>
                        </a:solidFill>
                      </a:rPr>
                      <a:t>
</a:t>
                    </a:r>
                    <a:fld id="{BE27C884-6973-4C52-B4A3-84E60EDDC9A2}" type="PERCENTAGE">
                      <a:rPr lang="en-US" b="1" baseline="0">
                        <a:solidFill>
                          <a:schemeClr val="bg1"/>
                        </a:solidFill>
                      </a:rPr>
                      <a:pPr>
                        <a:defRPr b="1">
                          <a:solidFill>
                            <a:schemeClr val="bg1"/>
                          </a:solidFill>
                        </a:defRPr>
                      </a:pPr>
                      <a:t>[POURCENTAGE]</a:t>
                    </a:fld>
                    <a:endParaRPr lang="en-US" b="1" baseline="0">
                      <a:solidFill>
                        <a:schemeClr val="bg1"/>
                      </a:solidFill>
                    </a:endParaRPr>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layout>
                    <c:manualLayout>
                      <c:w val="0.18640057130524135"/>
                      <c:h val="0.25920850137635237"/>
                    </c:manualLayout>
                  </c15:layout>
                  <c15:dlblFieldTable>
                    <c15:dlblFTEntry>
                      <c15:txfldGUID>{FDE34DDB-5EAF-4BEB-8EB0-482723E85F1D}</c15:txfldGUID>
                      <c15:f>'Figure complémentaire 10'!$A$7</c15:f>
                      <c15:dlblFieldTableCache>
                        <c:ptCount val="1"/>
                        <c:pt idx="0">
                          <c:v>Personnes physiques</c:v>
                        </c:pt>
                      </c15:dlblFieldTableCache>
                    </c15:dlblFTEntry>
                  </c15:dlblFieldTable>
                  <c15:showDataLabelsRange val="0"/>
                </c:ext>
                <c:ext xmlns:c16="http://schemas.microsoft.com/office/drawing/2014/chart" uri="{C3380CC4-5D6E-409C-BE32-E72D297353CC}">
                  <c16:uniqueId val="{00000007-5021-4219-8948-A60E7811483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complémentaire 10'!$A$4:$A$6</c:f>
              <c:strCache>
                <c:ptCount val="3"/>
                <c:pt idx="0">
                  <c:v>Personnes morales</c:v>
                </c:pt>
                <c:pt idx="1">
                  <c:v>Hommes</c:v>
                </c:pt>
                <c:pt idx="2">
                  <c:v>Femmes</c:v>
                </c:pt>
              </c:strCache>
            </c:strRef>
          </c:cat>
          <c:val>
            <c:numRef>
              <c:f>'Figure complémentaire 10'!$B$4:$B$6</c:f>
              <c:numCache>
                <c:formatCode>General</c:formatCode>
                <c:ptCount val="3"/>
                <c:pt idx="0">
                  <c:v>469</c:v>
                </c:pt>
                <c:pt idx="1">
                  <c:v>6536</c:v>
                </c:pt>
                <c:pt idx="2">
                  <c:v>1833</c:v>
                </c:pt>
              </c:numCache>
            </c:numRef>
          </c:val>
          <c:extLst>
            <c:ext xmlns:c16="http://schemas.microsoft.com/office/drawing/2014/chart" uri="{C3380CC4-5D6E-409C-BE32-E72D297353CC}">
              <c16:uniqueId val="{00000008-5021-4219-8948-A60E78114832}"/>
            </c:ext>
          </c:extLst>
        </c:ser>
        <c:dLbls>
          <c:dLblPos val="bestFit"/>
          <c:showLegendKey val="0"/>
          <c:showVal val="0"/>
          <c:showCatName val="1"/>
          <c:showSerName val="0"/>
          <c:showPercent val="1"/>
          <c:showBubbleSize val="0"/>
          <c:showLeaderLines val="1"/>
        </c:dLbls>
        <c:gapWidth val="100"/>
        <c:splitType val="pos"/>
        <c:splitPos val="2"/>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complémentaire 10'!$C$8</c:f>
              <c:strCache>
                <c:ptCount val="1"/>
                <c:pt idx="0">
                  <c:v>Personnes morales</c:v>
                </c:pt>
              </c:strCache>
            </c:strRef>
          </c:tx>
          <c:spPr>
            <a:solidFill>
              <a:srgbClr val="F5993B"/>
            </a:solidFill>
            <a:ln>
              <a:noFill/>
            </a:ln>
            <a:effectLst/>
          </c:spPr>
          <c:invertIfNegative val="0"/>
          <c:dLbls>
            <c:dLbl>
              <c:idx val="2"/>
              <c:layout>
                <c:manualLayout>
                  <c:x val="7.21625022273780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BD-4338-91DB-A52FE610219D}"/>
                </c:ext>
              </c:extLst>
            </c:dLbl>
            <c:dLbl>
              <c:idx val="6"/>
              <c:layout>
                <c:manualLayout>
                  <c:x val="1.729884428365448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BD-4338-91DB-A52FE610219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10'!$A$10:$A$19</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Détournements de fonds publics</c:v>
                </c:pt>
                <c:pt idx="8">
                  <c:v>Recel</c:v>
                </c:pt>
                <c:pt idx="9">
                  <c:v>Blanchiment</c:v>
                </c:pt>
              </c:strCache>
            </c:strRef>
          </c:cat>
          <c:val>
            <c:numRef>
              <c:f>'Figure complémentaire 10'!$C$10:$C$19</c:f>
              <c:numCache>
                <c:formatCode>0%</c:formatCode>
                <c:ptCount val="10"/>
                <c:pt idx="0">
                  <c:v>0.04</c:v>
                </c:pt>
                <c:pt idx="1">
                  <c:v>0.04</c:v>
                </c:pt>
                <c:pt idx="2">
                  <c:v>0.02</c:v>
                </c:pt>
                <c:pt idx="3">
                  <c:v>0.03</c:v>
                </c:pt>
                <c:pt idx="4">
                  <c:v>0.08</c:v>
                </c:pt>
                <c:pt idx="5">
                  <c:v>0.03</c:v>
                </c:pt>
                <c:pt idx="6">
                  <c:v>0.02</c:v>
                </c:pt>
                <c:pt idx="7">
                  <c:v>0.03</c:v>
                </c:pt>
                <c:pt idx="8">
                  <c:v>0.13</c:v>
                </c:pt>
                <c:pt idx="9">
                  <c:v>0.02</c:v>
                </c:pt>
              </c:numCache>
            </c:numRef>
          </c:val>
          <c:extLst>
            <c:ext xmlns:c16="http://schemas.microsoft.com/office/drawing/2014/chart" uri="{C3380CC4-5D6E-409C-BE32-E72D297353CC}">
              <c16:uniqueId val="{00000002-F3BD-4338-91DB-A52FE610219D}"/>
            </c:ext>
          </c:extLst>
        </c:ser>
        <c:ser>
          <c:idx val="1"/>
          <c:order val="1"/>
          <c:tx>
            <c:strRef>
              <c:f>'Figure complémentaire 10'!$D$8</c:f>
              <c:strCache>
                <c:ptCount val="1"/>
                <c:pt idx="0">
                  <c:v>Personnes physiques</c:v>
                </c:pt>
              </c:strCache>
            </c:strRef>
          </c:tx>
          <c:spPr>
            <a:solidFill>
              <a:srgbClr val="334F9E"/>
            </a:solidFill>
            <a:ln>
              <a:noFill/>
            </a:ln>
            <a:effectLst/>
          </c:spPr>
          <c:invertIfNegative val="0"/>
          <c:cat>
            <c:strRef>
              <c:f>'Figure complémentaire 10'!$A$10:$A$19</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Détournements de fonds publics</c:v>
                </c:pt>
                <c:pt idx="8">
                  <c:v>Recel</c:v>
                </c:pt>
                <c:pt idx="9">
                  <c:v>Blanchiment</c:v>
                </c:pt>
              </c:strCache>
            </c:strRef>
          </c:cat>
          <c:val>
            <c:numRef>
              <c:f>'Figure complémentaire 10'!$D$10:$D$19</c:f>
              <c:numCache>
                <c:formatCode>0%</c:formatCode>
                <c:ptCount val="10"/>
                <c:pt idx="0">
                  <c:v>0.96</c:v>
                </c:pt>
                <c:pt idx="1">
                  <c:v>0.96</c:v>
                </c:pt>
                <c:pt idx="2">
                  <c:v>0.98</c:v>
                </c:pt>
                <c:pt idx="3">
                  <c:v>0.97</c:v>
                </c:pt>
                <c:pt idx="4">
                  <c:v>0.92</c:v>
                </c:pt>
                <c:pt idx="5">
                  <c:v>0.97</c:v>
                </c:pt>
                <c:pt idx="6">
                  <c:v>0.98</c:v>
                </c:pt>
                <c:pt idx="7">
                  <c:v>0.97</c:v>
                </c:pt>
                <c:pt idx="8">
                  <c:v>0.87</c:v>
                </c:pt>
                <c:pt idx="9">
                  <c:v>0.98</c:v>
                </c:pt>
              </c:numCache>
            </c:numRef>
          </c:val>
          <c:extLst>
            <c:ext xmlns:c16="http://schemas.microsoft.com/office/drawing/2014/chart" uri="{C3380CC4-5D6E-409C-BE32-E72D297353CC}">
              <c16:uniqueId val="{00000003-F3BD-4338-91DB-A52FE610219D}"/>
            </c:ext>
          </c:extLst>
        </c:ser>
        <c:dLbls>
          <c:showLegendKey val="0"/>
          <c:showVal val="0"/>
          <c:showCatName val="0"/>
          <c:showSerName val="0"/>
          <c:showPercent val="0"/>
          <c:showBubbleSize val="0"/>
        </c:dLbls>
        <c:gapWidth val="75"/>
        <c:overlap val="100"/>
        <c:axId val="598008016"/>
        <c:axId val="885615392"/>
      </c:barChart>
      <c:catAx>
        <c:axId val="598008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885615392"/>
        <c:crosses val="autoZero"/>
        <c:auto val="1"/>
        <c:lblAlgn val="ctr"/>
        <c:lblOffset val="100"/>
        <c:noMultiLvlLbl val="0"/>
      </c:catAx>
      <c:valAx>
        <c:axId val="885615392"/>
        <c:scaling>
          <c:orientation val="minMax"/>
          <c:max val="1"/>
          <c:min val="0"/>
        </c:scaling>
        <c:delete val="1"/>
        <c:axPos val="b"/>
        <c:numFmt formatCode="0%" sourceLinked="1"/>
        <c:majorTickMark val="out"/>
        <c:minorTickMark val="none"/>
        <c:tickLblPos val="nextTo"/>
        <c:crossAx val="59800801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complémentaire 11'!$B$5</c:f>
              <c:strCache>
                <c:ptCount val="1"/>
                <c:pt idx="0">
                  <c:v>Ensemble de la population 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11'!$A$6:$A$13</c:f>
              <c:strCache>
                <c:ptCount val="8"/>
                <c:pt idx="0">
                  <c:v>&lt; 15</c:v>
                </c:pt>
                <c:pt idx="1">
                  <c:v>15-24</c:v>
                </c:pt>
                <c:pt idx="2">
                  <c:v>25-34</c:v>
                </c:pt>
                <c:pt idx="3">
                  <c:v>35-44</c:v>
                </c:pt>
                <c:pt idx="4">
                  <c:v>45-54</c:v>
                </c:pt>
                <c:pt idx="5">
                  <c:v>55-64</c:v>
                </c:pt>
                <c:pt idx="6">
                  <c:v>65-74</c:v>
                </c:pt>
                <c:pt idx="7">
                  <c:v>75 ou +</c:v>
                </c:pt>
              </c:strCache>
            </c:strRef>
          </c:cat>
          <c:val>
            <c:numRef>
              <c:f>'Figure complémentaire 11'!$B$6:$B$13</c:f>
              <c:numCache>
                <c:formatCode>0%</c:formatCode>
                <c:ptCount val="8"/>
                <c:pt idx="0">
                  <c:v>0.17670870705574787</c:v>
                </c:pt>
                <c:pt idx="1">
                  <c:v>0.11952430527275178</c:v>
                </c:pt>
                <c:pt idx="2">
                  <c:v>0.11503971023385602</c:v>
                </c:pt>
                <c:pt idx="3">
                  <c:v>0.12387985306802392</c:v>
                </c:pt>
                <c:pt idx="4">
                  <c:v>0.13151351433839531</c:v>
                </c:pt>
                <c:pt idx="5">
                  <c:v>0.12639351651979205</c:v>
                </c:pt>
                <c:pt idx="6">
                  <c:v>0.1120125342772961</c:v>
                </c:pt>
                <c:pt idx="7">
                  <c:v>9.4927859234136922E-2</c:v>
                </c:pt>
              </c:numCache>
            </c:numRef>
          </c:val>
          <c:extLst>
            <c:ext xmlns:c16="http://schemas.microsoft.com/office/drawing/2014/chart" uri="{C3380CC4-5D6E-409C-BE32-E72D297353CC}">
              <c16:uniqueId val="{00000000-3A20-485A-A391-277B845D2726}"/>
            </c:ext>
          </c:extLst>
        </c:ser>
        <c:ser>
          <c:idx val="2"/>
          <c:order val="1"/>
          <c:tx>
            <c:strRef>
              <c:f>'Figure complémentaire 11'!$C$5</c:f>
              <c:strCache>
                <c:ptCount val="1"/>
                <c:pt idx="0">
                  <c:v>Mis en cause pour atteintes à la probité 2016-2024</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11'!$A$6:$A$13</c:f>
              <c:strCache>
                <c:ptCount val="8"/>
                <c:pt idx="0">
                  <c:v>&lt; 15</c:v>
                </c:pt>
                <c:pt idx="1">
                  <c:v>15-24</c:v>
                </c:pt>
                <c:pt idx="2">
                  <c:v>25-34</c:v>
                </c:pt>
                <c:pt idx="3">
                  <c:v>35-44</c:v>
                </c:pt>
                <c:pt idx="4">
                  <c:v>45-54</c:v>
                </c:pt>
                <c:pt idx="5">
                  <c:v>55-64</c:v>
                </c:pt>
                <c:pt idx="6">
                  <c:v>65-74</c:v>
                </c:pt>
                <c:pt idx="7">
                  <c:v>75 ou +</c:v>
                </c:pt>
              </c:strCache>
            </c:strRef>
          </c:cat>
          <c:val>
            <c:numRef>
              <c:f>'Figure complémentaire 11'!$C$6:$C$13</c:f>
              <c:numCache>
                <c:formatCode>0%</c:formatCode>
                <c:ptCount val="8"/>
                <c:pt idx="0">
                  <c:v>0</c:v>
                </c:pt>
                <c:pt idx="1">
                  <c:v>7.0000000000000007E-2</c:v>
                </c:pt>
                <c:pt idx="2">
                  <c:v>0.16</c:v>
                </c:pt>
                <c:pt idx="3">
                  <c:v>0.24</c:v>
                </c:pt>
                <c:pt idx="4">
                  <c:v>0.26</c:v>
                </c:pt>
                <c:pt idx="5">
                  <c:v>0.2</c:v>
                </c:pt>
                <c:pt idx="6">
                  <c:v>7.0000000000000007E-2</c:v>
                </c:pt>
                <c:pt idx="7">
                  <c:v>0.01</c:v>
                </c:pt>
              </c:numCache>
            </c:numRef>
          </c:val>
          <c:extLst>
            <c:ext xmlns:c16="http://schemas.microsoft.com/office/drawing/2014/chart" uri="{C3380CC4-5D6E-409C-BE32-E72D297353CC}">
              <c16:uniqueId val="{00000002-3A20-485A-A391-277B845D2726}"/>
            </c:ext>
          </c:extLst>
        </c:ser>
        <c:dLbls>
          <c:showLegendKey val="0"/>
          <c:showVal val="0"/>
          <c:showCatName val="0"/>
          <c:showSerName val="0"/>
          <c:showPercent val="0"/>
          <c:showBubbleSize val="0"/>
        </c:dLbls>
        <c:gapWidth val="219"/>
        <c:overlap val="-27"/>
        <c:axId val="885630624"/>
        <c:axId val="885622464"/>
      </c:barChart>
      <c:catAx>
        <c:axId val="885630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85622464"/>
        <c:crosses val="autoZero"/>
        <c:auto val="1"/>
        <c:lblAlgn val="ctr"/>
        <c:lblOffset val="100"/>
        <c:noMultiLvlLbl val="0"/>
      </c:catAx>
      <c:valAx>
        <c:axId val="885622464"/>
        <c:scaling>
          <c:orientation val="minMax"/>
        </c:scaling>
        <c:delete val="1"/>
        <c:axPos val="l"/>
        <c:numFmt formatCode="0%" sourceLinked="1"/>
        <c:majorTickMark val="none"/>
        <c:minorTickMark val="none"/>
        <c:tickLblPos val="nextTo"/>
        <c:crossAx val="885630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4.057169791539305E-2"/>
          <c:w val="0.94856933508311458"/>
          <c:h val="0.80753042078688186"/>
        </c:manualLayout>
      </c:layout>
      <c:barChart>
        <c:barDir val="col"/>
        <c:grouping val="stacked"/>
        <c:varyColors val="0"/>
        <c:ser>
          <c:idx val="0"/>
          <c:order val="0"/>
          <c:tx>
            <c:strRef>
              <c:f>'Figure complémentaire 11'!$J$6</c:f>
              <c:strCache>
                <c:ptCount val="1"/>
                <c:pt idx="0">
                  <c:v>Hommes</c:v>
                </c:pt>
              </c:strCache>
            </c:strRef>
          </c:tx>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1-9398-4FCC-8421-49F338A43D06}"/>
              </c:ext>
            </c:extLst>
          </c:dPt>
          <c:dPt>
            <c:idx val="1"/>
            <c:invertIfNegative val="0"/>
            <c:bubble3D val="0"/>
            <c:spPr>
              <a:solidFill>
                <a:srgbClr val="F5993B"/>
              </a:solidFill>
              <a:ln>
                <a:noFill/>
              </a:ln>
              <a:effectLst/>
            </c:spPr>
            <c:extLst>
              <c:ext xmlns:c16="http://schemas.microsoft.com/office/drawing/2014/chart" uri="{C3380CC4-5D6E-409C-BE32-E72D297353CC}">
                <c16:uniqueId val="{00000003-9398-4FCC-8421-49F338A43D06}"/>
              </c:ext>
            </c:extLst>
          </c:dPt>
          <c:dPt>
            <c:idx val="2"/>
            <c:invertIfNegative val="0"/>
            <c:bubble3D val="0"/>
            <c:spPr>
              <a:solidFill>
                <a:srgbClr val="334F9E"/>
              </a:solidFill>
              <a:ln>
                <a:noFill/>
              </a:ln>
              <a:effectLst/>
            </c:spPr>
            <c:extLst>
              <c:ext xmlns:c16="http://schemas.microsoft.com/office/drawing/2014/chart" uri="{C3380CC4-5D6E-409C-BE32-E72D297353CC}">
                <c16:uniqueId val="{00000005-9398-4FCC-8421-49F338A43D0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11'!$K$5:$M$5</c:f>
              <c:strCache>
                <c:ptCount val="3"/>
                <c:pt idx="0">
                  <c:v>Ensemble de la population 2021</c:v>
                </c:pt>
                <c:pt idx="2">
                  <c:v>Mis en cause pour atteintes à la probité 2016-2023</c:v>
                </c:pt>
              </c:strCache>
            </c:strRef>
          </c:cat>
          <c:val>
            <c:numRef>
              <c:f>'Figure complémentaire 11'!$K$6:$M$6</c:f>
              <c:numCache>
                <c:formatCode>0%</c:formatCode>
                <c:ptCount val="3"/>
                <c:pt idx="0">
                  <c:v>0.48358562535256205</c:v>
                </c:pt>
                <c:pt idx="2">
                  <c:v>0.79</c:v>
                </c:pt>
              </c:numCache>
            </c:numRef>
          </c:val>
          <c:extLst>
            <c:ext xmlns:c16="http://schemas.microsoft.com/office/drawing/2014/chart" uri="{C3380CC4-5D6E-409C-BE32-E72D297353CC}">
              <c16:uniqueId val="{00000006-9398-4FCC-8421-49F338A43D06}"/>
            </c:ext>
          </c:extLst>
        </c:ser>
        <c:ser>
          <c:idx val="1"/>
          <c:order val="1"/>
          <c:tx>
            <c:strRef>
              <c:f>'Figure complémentaire 11'!$J$7</c:f>
              <c:strCache>
                <c:ptCount val="1"/>
                <c:pt idx="0">
                  <c:v>Femmes</c:v>
                </c:pt>
              </c:strCache>
            </c:strRef>
          </c:tx>
          <c:spPr>
            <a:solidFill>
              <a:schemeClr val="accent2"/>
            </a:solidFill>
            <a:ln>
              <a:noFill/>
            </a:ln>
            <a:effectLst/>
          </c:spPr>
          <c:invertIfNegative val="0"/>
          <c:dPt>
            <c:idx val="0"/>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08-9398-4FCC-8421-49F338A43D06}"/>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A-9398-4FCC-8421-49F338A43D06}"/>
              </c:ext>
            </c:extLst>
          </c:dPt>
          <c:dPt>
            <c:idx val="2"/>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C-9398-4FCC-8421-49F338A43D0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11'!$K$5:$M$5</c:f>
              <c:strCache>
                <c:ptCount val="3"/>
                <c:pt idx="0">
                  <c:v>Ensemble de la population 2021</c:v>
                </c:pt>
                <c:pt idx="2">
                  <c:v>Mis en cause pour atteintes à la probité 2016-2023</c:v>
                </c:pt>
              </c:strCache>
            </c:strRef>
          </c:cat>
          <c:val>
            <c:numRef>
              <c:f>'Figure complémentaire 11'!$K$7:$M$7</c:f>
              <c:numCache>
                <c:formatCode>0%</c:formatCode>
                <c:ptCount val="3"/>
                <c:pt idx="0">
                  <c:v>0.516414374647438</c:v>
                </c:pt>
                <c:pt idx="2">
                  <c:v>0.22</c:v>
                </c:pt>
              </c:numCache>
            </c:numRef>
          </c:val>
          <c:extLst>
            <c:ext xmlns:c16="http://schemas.microsoft.com/office/drawing/2014/chart" uri="{C3380CC4-5D6E-409C-BE32-E72D297353CC}">
              <c16:uniqueId val="{0000000D-9398-4FCC-8421-49F338A43D06}"/>
            </c:ext>
          </c:extLst>
        </c:ser>
        <c:dLbls>
          <c:showLegendKey val="0"/>
          <c:showVal val="0"/>
          <c:showCatName val="0"/>
          <c:showSerName val="0"/>
          <c:showPercent val="0"/>
          <c:showBubbleSize val="0"/>
        </c:dLbls>
        <c:gapWidth val="100"/>
        <c:overlap val="100"/>
        <c:axId val="885621376"/>
        <c:axId val="885620288"/>
      </c:barChart>
      <c:catAx>
        <c:axId val="88562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85620288"/>
        <c:crosses val="autoZero"/>
        <c:auto val="1"/>
        <c:lblAlgn val="ctr"/>
        <c:lblOffset val="100"/>
        <c:noMultiLvlLbl val="0"/>
      </c:catAx>
      <c:valAx>
        <c:axId val="885620288"/>
        <c:scaling>
          <c:orientation val="minMax"/>
          <c:max val="1"/>
        </c:scaling>
        <c:delete val="1"/>
        <c:axPos val="l"/>
        <c:numFmt formatCode="0%" sourceLinked="1"/>
        <c:majorTickMark val="none"/>
        <c:minorTickMark val="none"/>
        <c:tickLblPos val="nextTo"/>
        <c:crossAx val="8856213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51012816682235"/>
          <c:y val="1.5488822352881194E-2"/>
          <c:w val="0.68885279642256958"/>
          <c:h val="0.96550047891135915"/>
        </c:manualLayout>
      </c:layout>
      <c:pieChart>
        <c:varyColors val="1"/>
        <c:ser>
          <c:idx val="0"/>
          <c:order val="0"/>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1-4BC0-4B48-AC1D-BDFB4D0ACE32}"/>
              </c:ext>
            </c:extLst>
          </c:dPt>
          <c:dPt>
            <c:idx val="1"/>
            <c:bubble3D val="0"/>
            <c:spPr>
              <a:solidFill>
                <a:srgbClr val="EC8BFF"/>
              </a:solidFill>
              <a:ln w="19050">
                <a:solidFill>
                  <a:schemeClr val="lt1"/>
                </a:solidFill>
              </a:ln>
              <a:effectLst/>
            </c:spPr>
            <c:extLst>
              <c:ext xmlns:c16="http://schemas.microsoft.com/office/drawing/2014/chart" uri="{C3380CC4-5D6E-409C-BE32-E72D297353CC}">
                <c16:uniqueId val="{00000003-4BC0-4B48-AC1D-BDFB4D0ACE32}"/>
              </c:ext>
            </c:extLst>
          </c:dPt>
          <c:dPt>
            <c:idx val="2"/>
            <c:bubble3D val="0"/>
            <c:spPr>
              <a:solidFill>
                <a:srgbClr val="FFFFCC"/>
              </a:solidFill>
              <a:ln w="19050">
                <a:solidFill>
                  <a:schemeClr val="lt1"/>
                </a:solidFill>
              </a:ln>
              <a:effectLst/>
            </c:spPr>
            <c:extLst>
              <c:ext xmlns:c16="http://schemas.microsoft.com/office/drawing/2014/chart" uri="{C3380CC4-5D6E-409C-BE32-E72D297353CC}">
                <c16:uniqueId val="{00000005-4BC0-4B48-AC1D-BDFB4D0ACE32}"/>
              </c:ext>
            </c:extLst>
          </c:dPt>
          <c:dPt>
            <c:idx val="3"/>
            <c:bubble3D val="0"/>
            <c:spPr>
              <a:solidFill>
                <a:srgbClr val="66FFCC"/>
              </a:solidFill>
              <a:ln w="19050">
                <a:solidFill>
                  <a:schemeClr val="lt1"/>
                </a:solidFill>
              </a:ln>
              <a:effectLst/>
            </c:spPr>
            <c:extLst>
              <c:ext xmlns:c16="http://schemas.microsoft.com/office/drawing/2014/chart" uri="{C3380CC4-5D6E-409C-BE32-E72D297353CC}">
                <c16:uniqueId val="{00000007-4BC0-4B48-AC1D-BDFB4D0ACE32}"/>
              </c:ext>
            </c:extLst>
          </c:dPt>
          <c:dPt>
            <c:idx val="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9-4BC0-4B48-AC1D-BDFB4D0ACE32}"/>
              </c:ext>
            </c:extLst>
          </c:dPt>
          <c:dPt>
            <c:idx val="5"/>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B-4BC0-4B48-AC1D-BDFB4D0ACE32}"/>
              </c:ext>
            </c:extLst>
          </c:dPt>
          <c:dPt>
            <c:idx val="6"/>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D-4BC0-4B48-AC1D-BDFB4D0ACE32}"/>
              </c:ext>
            </c:extLst>
          </c:dPt>
          <c:dPt>
            <c:idx val="7"/>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F-4BC0-4B48-AC1D-BDFB4D0ACE32}"/>
              </c:ext>
            </c:extLst>
          </c:dPt>
          <c:dLbls>
            <c:dLbl>
              <c:idx val="0"/>
              <c:layout>
                <c:manualLayout>
                  <c:x val="-6.5473486384149474E-2"/>
                  <c:y val="0.117764906480929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C0-4B48-AC1D-BDFB4D0ACE32}"/>
                </c:ext>
              </c:extLst>
            </c:dLbl>
            <c:dLbl>
              <c:idx val="1"/>
              <c:layout>
                <c:manualLayout>
                  <c:x val="-8.5276504452350424E-2"/>
                  <c:y val="4.05350496561606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C0-4B48-AC1D-BDFB4D0ACE32}"/>
                </c:ext>
              </c:extLst>
            </c:dLbl>
            <c:dLbl>
              <c:idx val="2"/>
              <c:layout>
                <c:manualLayout>
                  <c:x val="-0.11079414725288082"/>
                  <c:y val="4.35908583002285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C0-4B48-AC1D-BDFB4D0ACE32}"/>
                </c:ext>
              </c:extLst>
            </c:dLbl>
            <c:dLbl>
              <c:idx val="3"/>
              <c:layout>
                <c:manualLayout>
                  <c:x val="2.8482588238952986E-2"/>
                  <c:y val="2.40097860603124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C0-4B48-AC1D-BDFB4D0ACE32}"/>
                </c:ext>
              </c:extLst>
            </c:dLbl>
            <c:dLbl>
              <c:idx val="4"/>
              <c:layout>
                <c:manualLayout>
                  <c:x val="-0.14906116203325084"/>
                  <c:y val="-9.81456925805518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BC0-4B48-AC1D-BDFB4D0ACE32}"/>
                </c:ext>
              </c:extLst>
            </c:dLbl>
            <c:dLbl>
              <c:idx val="5"/>
              <c:layout>
                <c:manualLayout>
                  <c:x val="0.17002541344046668"/>
                  <c:y val="-0.17106593097371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BC0-4B48-AC1D-BDFB4D0ACE32}"/>
                </c:ext>
              </c:extLst>
            </c:dLbl>
            <c:dLbl>
              <c:idx val="6"/>
              <c:layout>
                <c:manualLayout>
                  <c:x val="0.16445435244043446"/>
                  <c:y val="0.1337248561806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BC0-4B48-AC1D-BDFB4D0ACE32}"/>
                </c:ext>
              </c:extLst>
            </c:dLbl>
            <c:dLbl>
              <c:idx val="7"/>
              <c:layout>
                <c:manualLayout>
                  <c:x val="1.9275561444878492E-2"/>
                  <c:y val="0.1478660713972963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BC0-4B48-AC1D-BDFB4D0ACE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complémentaire 12'!$A$4:$A$11</c:f>
              <c:strCache>
                <c:ptCount val="8"/>
                <c:pt idx="0">
                  <c:v>Recel</c:v>
                </c:pt>
                <c:pt idx="1">
                  <c:v>Trafic d'influence</c:v>
                </c:pt>
                <c:pt idx="2">
                  <c:v>Concussion</c:v>
                </c:pt>
                <c:pt idx="3">
                  <c:v>Blanchiment</c:v>
                </c:pt>
                <c:pt idx="4">
                  <c:v>Corruption</c:v>
                </c:pt>
                <c:pt idx="5">
                  <c:v>Détournement de fonds publics</c:v>
                </c:pt>
                <c:pt idx="6">
                  <c:v>Prise illégale d'intérêts</c:v>
                </c:pt>
                <c:pt idx="7">
                  <c:v>Favoritisme</c:v>
                </c:pt>
              </c:strCache>
            </c:strRef>
          </c:cat>
          <c:val>
            <c:numRef>
              <c:f>'Figure complémentaire 12'!$C$4:$C$11</c:f>
              <c:numCache>
                <c:formatCode>0%</c:formatCode>
                <c:ptCount val="8"/>
                <c:pt idx="0">
                  <c:v>0.11538461538461539</c:v>
                </c:pt>
                <c:pt idx="1">
                  <c:v>3.3653846153846152E-2</c:v>
                </c:pt>
                <c:pt idx="2">
                  <c:v>5.2884615384615384E-2</c:v>
                </c:pt>
                <c:pt idx="3">
                  <c:v>0</c:v>
                </c:pt>
                <c:pt idx="4">
                  <c:v>0.17788461538461539</c:v>
                </c:pt>
                <c:pt idx="5">
                  <c:v>0.36057692307692307</c:v>
                </c:pt>
                <c:pt idx="6">
                  <c:v>0.13461538461538461</c:v>
                </c:pt>
                <c:pt idx="7">
                  <c:v>0.125</c:v>
                </c:pt>
              </c:numCache>
            </c:numRef>
          </c:val>
          <c:extLst>
            <c:ext xmlns:c16="http://schemas.microsoft.com/office/drawing/2014/chart" uri="{C3380CC4-5D6E-409C-BE32-E72D297353CC}">
              <c16:uniqueId val="{00000010-4BC0-4B48-AC1D-BDFB4D0ACE32}"/>
            </c:ext>
          </c:extLst>
        </c:ser>
        <c:dLbls>
          <c:showLegendKey val="0"/>
          <c:showVal val="0"/>
          <c:showCatName val="1"/>
          <c:showSerName val="0"/>
          <c:showPercent val="1"/>
          <c:showBubbleSize val="0"/>
          <c:showLeaderLines val="1"/>
        </c:dLbls>
        <c:firstSliceAng val="15"/>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85955945194618"/>
          <c:y val="9.4965392779293528E-2"/>
          <c:w val="0.62098891991652505"/>
          <c:h val="0.84201601915920732"/>
        </c:manualLayout>
      </c:layout>
      <c:pieChart>
        <c:varyColors val="1"/>
        <c:ser>
          <c:idx val="0"/>
          <c:order val="0"/>
          <c:tx>
            <c:strRef>
              <c:f>'Figure complémentaire 12'!$F$3</c:f>
              <c:strCache>
                <c:ptCount val="1"/>
                <c:pt idx="0">
                  <c:v>Nombre d'infractions</c:v>
                </c:pt>
              </c:strCache>
            </c:strRef>
          </c:tx>
          <c:dPt>
            <c:idx val="0"/>
            <c:bubble3D val="0"/>
            <c:spPr>
              <a:solidFill>
                <a:schemeClr val="accent6">
                  <a:shade val="53000"/>
                </a:schemeClr>
              </a:solidFill>
              <a:ln w="19050">
                <a:solidFill>
                  <a:schemeClr val="lt1"/>
                </a:solidFill>
              </a:ln>
              <a:effectLst/>
            </c:spPr>
            <c:extLst>
              <c:ext xmlns:c16="http://schemas.microsoft.com/office/drawing/2014/chart" uri="{C3380CC4-5D6E-409C-BE32-E72D297353CC}">
                <c16:uniqueId val="{00000001-BDE4-41DE-8AA4-DCD647514C13}"/>
              </c:ext>
            </c:extLst>
          </c:dPt>
          <c:dPt>
            <c:idx val="1"/>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3-BDE4-41DE-8AA4-DCD647514C13}"/>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BDE4-41DE-8AA4-DCD647514C13}"/>
              </c:ext>
            </c:extLst>
          </c:dPt>
          <c:dPt>
            <c:idx val="3"/>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7-BDE4-41DE-8AA4-DCD647514C13}"/>
              </c:ext>
            </c:extLst>
          </c:dPt>
          <c:dPt>
            <c:idx val="4"/>
            <c:bubble3D val="0"/>
            <c:spPr>
              <a:solidFill>
                <a:schemeClr val="accent6">
                  <a:tint val="54000"/>
                </a:schemeClr>
              </a:solidFill>
              <a:ln w="19050">
                <a:solidFill>
                  <a:schemeClr val="lt1"/>
                </a:solidFill>
              </a:ln>
              <a:effectLst/>
            </c:spPr>
            <c:extLst>
              <c:ext xmlns:c16="http://schemas.microsoft.com/office/drawing/2014/chart" uri="{C3380CC4-5D6E-409C-BE32-E72D297353CC}">
                <c16:uniqueId val="{00000009-4DAD-49D2-8863-6D7BBDCC6E68}"/>
              </c:ext>
            </c:extLst>
          </c:dPt>
          <c:dLbls>
            <c:dLbl>
              <c:idx val="0"/>
              <c:layout>
                <c:manualLayout>
                  <c:x val="-0.20692114135843354"/>
                  <c:y val="-0.2936228241678395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E4-41DE-8AA4-DCD647514C13}"/>
                </c:ext>
              </c:extLst>
            </c:dLbl>
            <c:dLbl>
              <c:idx val="1"/>
              <c:layout>
                <c:manualLayout>
                  <c:x val="0.19758197681475229"/>
                  <c:y val="-4.14246078725353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E4-41DE-8AA4-DCD647514C13}"/>
                </c:ext>
              </c:extLst>
            </c:dLbl>
            <c:dLbl>
              <c:idx val="2"/>
              <c:layout>
                <c:manualLayout>
                  <c:x val="0.17569391323738201"/>
                  <c:y val="0.1457278676379799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DE4-41DE-8AA4-DCD647514C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complémentaire 12'!$E$4:$E$8</c:f>
              <c:strCache>
                <c:ptCount val="5"/>
                <c:pt idx="0">
                  <c:v>Actes relevant de la fraude ou de la tromperie</c:v>
                </c:pt>
                <c:pt idx="1">
                  <c:v>Atteintes à l’ordre public et à l’autorité de l’Etat</c:v>
                </c:pt>
                <c:pt idx="2">
                  <c:v>Atteintes aux biens sans violence ni menace</c:v>
                </c:pt>
                <c:pt idx="3">
                  <c:v>Actes portant atteinte ou visant à porter atteinte à la personne</c:v>
                </c:pt>
                <c:pt idx="4">
                  <c:v>Autres contextes</c:v>
                </c:pt>
              </c:strCache>
            </c:strRef>
          </c:cat>
          <c:val>
            <c:numRef>
              <c:f>'Figure complémentaire 12'!$F$4:$F$8</c:f>
              <c:numCache>
                <c:formatCode>General</c:formatCode>
                <c:ptCount val="5"/>
                <c:pt idx="0">
                  <c:v>81</c:v>
                </c:pt>
                <c:pt idx="1">
                  <c:v>13</c:v>
                </c:pt>
                <c:pt idx="2">
                  <c:v>16</c:v>
                </c:pt>
                <c:pt idx="3">
                  <c:v>4</c:v>
                </c:pt>
                <c:pt idx="4">
                  <c:v>8</c:v>
                </c:pt>
              </c:numCache>
            </c:numRef>
          </c:val>
          <c:extLst>
            <c:ext xmlns:c16="http://schemas.microsoft.com/office/drawing/2014/chart" uri="{C3380CC4-5D6E-409C-BE32-E72D297353CC}">
              <c16:uniqueId val="{00000008-BDE4-41DE-8AA4-DCD647514C13}"/>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4.057169791539305E-2"/>
          <c:w val="0.94856933508311458"/>
          <c:h val="0.74784908633651925"/>
        </c:manualLayout>
      </c:layout>
      <c:barChart>
        <c:barDir val="col"/>
        <c:grouping val="stacked"/>
        <c:varyColors val="0"/>
        <c:ser>
          <c:idx val="0"/>
          <c:order val="0"/>
          <c:tx>
            <c:strRef>
              <c:f>'Figure complémentaire 13'!$P$6</c:f>
              <c:strCache>
                <c:ptCount val="1"/>
                <c:pt idx="0">
                  <c:v>Hommes</c:v>
                </c:pt>
              </c:strCache>
            </c:strRef>
          </c:tx>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1-7E48-4924-859E-2F666D48E5A5}"/>
              </c:ext>
            </c:extLst>
          </c:dPt>
          <c:dPt>
            <c:idx val="1"/>
            <c:invertIfNegative val="0"/>
            <c:bubble3D val="0"/>
            <c:spPr>
              <a:solidFill>
                <a:schemeClr val="accent2">
                  <a:lumMod val="75000"/>
                </a:schemeClr>
              </a:solidFill>
              <a:ln>
                <a:noFill/>
              </a:ln>
              <a:effectLst/>
            </c:spPr>
            <c:extLst>
              <c:ext xmlns:c16="http://schemas.microsoft.com/office/drawing/2014/chart" uri="{C3380CC4-5D6E-409C-BE32-E72D297353CC}">
                <c16:uniqueId val="{00000005-7E48-4924-859E-2F666D48E5A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complémentaire 13'!$Q$5:$S$5</c15:sqref>
                  </c15:fullRef>
                </c:ext>
              </c:extLst>
              <c:f>('Figure complémentaire 13'!$Q$5,'Figure complémentaire 13'!$S$5)</c:f>
              <c:strCache>
                <c:ptCount val="2"/>
                <c:pt idx="0">
                  <c:v>Ensemble de la population 2021</c:v>
                </c:pt>
                <c:pt idx="1">
                  <c:v>Victimes pour atteintes à la probité 2016-2024</c:v>
                </c:pt>
              </c:strCache>
            </c:strRef>
          </c:cat>
          <c:val>
            <c:numRef>
              <c:extLst>
                <c:ext xmlns:c15="http://schemas.microsoft.com/office/drawing/2012/chart" uri="{02D57815-91ED-43cb-92C2-25804820EDAC}">
                  <c15:fullRef>
                    <c15:sqref>'Figure complémentaire 13'!$Q$6:$S$6</c15:sqref>
                  </c15:fullRef>
                </c:ext>
              </c:extLst>
              <c:f>('Figure complémentaire 13'!$Q$6,'Figure complémentaire 13'!$S$6)</c:f>
              <c:numCache>
                <c:formatCode>0%</c:formatCode>
                <c:ptCount val="2"/>
                <c:pt idx="0">
                  <c:v>0.50148652193125309</c:v>
                </c:pt>
                <c:pt idx="1">
                  <c:v>0.66</c:v>
                </c:pt>
              </c:numCache>
            </c:numRef>
          </c:val>
          <c:extLst>
            <c:ext xmlns:c15="http://schemas.microsoft.com/office/drawing/2012/chart" uri="{02D57815-91ED-43cb-92C2-25804820EDAC}">
              <c15:categoryFilterExceptions>
                <c15:categoryFilterException>
                  <c15:sqref>'Figure complémentaire 13'!$R$6</c15:sqref>
                  <c15:spPr xmlns:c15="http://schemas.microsoft.com/office/drawing/2012/chart">
                    <a:solidFill>
                      <a:srgbClr val="F5993B"/>
                    </a:solidFill>
                    <a:ln>
                      <a:noFill/>
                    </a:ln>
                    <a:effectLst/>
                  </c15:spPr>
                  <c15:invertIfNegative val="0"/>
                  <c15:bubble3D val="0"/>
                </c15:categoryFilterException>
              </c15:categoryFilterExceptions>
            </c:ext>
            <c:ext xmlns:c16="http://schemas.microsoft.com/office/drawing/2014/chart" uri="{C3380CC4-5D6E-409C-BE32-E72D297353CC}">
              <c16:uniqueId val="{00000006-7E48-4924-859E-2F666D48E5A5}"/>
            </c:ext>
          </c:extLst>
        </c:ser>
        <c:ser>
          <c:idx val="1"/>
          <c:order val="1"/>
          <c:tx>
            <c:strRef>
              <c:f>'Figure complémentaire 13'!$P$7</c:f>
              <c:strCache>
                <c:ptCount val="1"/>
                <c:pt idx="0">
                  <c:v>Femmes</c:v>
                </c:pt>
              </c:strCache>
            </c:strRef>
          </c:tx>
          <c:spPr>
            <a:solidFill>
              <a:schemeClr val="accent2"/>
            </a:solidFill>
            <a:ln>
              <a:noFill/>
            </a:ln>
            <a:effectLst/>
          </c:spPr>
          <c:invertIfNegative val="0"/>
          <c:dPt>
            <c:idx val="0"/>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08-7E48-4924-859E-2F666D48E5A5}"/>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C-7E48-4924-859E-2F666D48E5A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complémentaire 13'!$Q$5:$S$5</c15:sqref>
                  </c15:fullRef>
                </c:ext>
              </c:extLst>
              <c:f>('Figure complémentaire 13'!$Q$5,'Figure complémentaire 13'!$S$5)</c:f>
              <c:strCache>
                <c:ptCount val="2"/>
                <c:pt idx="0">
                  <c:v>Ensemble de la population 2021</c:v>
                </c:pt>
                <c:pt idx="1">
                  <c:v>Victimes pour atteintes à la probité 2016-2024</c:v>
                </c:pt>
              </c:strCache>
            </c:strRef>
          </c:cat>
          <c:val>
            <c:numRef>
              <c:extLst>
                <c:ext xmlns:c15="http://schemas.microsoft.com/office/drawing/2012/chart" uri="{02D57815-91ED-43cb-92C2-25804820EDAC}">
                  <c15:fullRef>
                    <c15:sqref>'Figure complémentaire 13'!$Q$7:$S$7</c15:sqref>
                  </c15:fullRef>
                </c:ext>
              </c:extLst>
              <c:f>('Figure complémentaire 13'!$Q$7,'Figure complémentaire 13'!$S$7)</c:f>
              <c:numCache>
                <c:formatCode>0%</c:formatCode>
                <c:ptCount val="2"/>
                <c:pt idx="0">
                  <c:v>0.49851184152535905</c:v>
                </c:pt>
                <c:pt idx="1">
                  <c:v>0.34</c:v>
                </c:pt>
              </c:numCache>
            </c:numRef>
          </c:val>
          <c:extLst>
            <c:ext xmlns:c15="http://schemas.microsoft.com/office/drawing/2012/chart" uri="{02D57815-91ED-43cb-92C2-25804820EDAC}">
              <c15:categoryFilterExceptions>
                <c15:categoryFilterException>
                  <c15:sqref>'Figure complémentaire 13'!$R$7</c15:sqref>
                  <c15:spPr xmlns:c15="http://schemas.microsoft.com/office/drawing/2012/chart">
                    <a:solidFill>
                      <a:schemeClr val="accent2">
                        <a:lumMod val="40000"/>
                        <a:lumOff val="6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0D-7E48-4924-859E-2F666D48E5A5}"/>
            </c:ext>
          </c:extLst>
        </c:ser>
        <c:dLbls>
          <c:showLegendKey val="0"/>
          <c:showVal val="0"/>
          <c:showCatName val="0"/>
          <c:showSerName val="0"/>
          <c:showPercent val="0"/>
          <c:showBubbleSize val="0"/>
        </c:dLbls>
        <c:gapWidth val="100"/>
        <c:overlap val="100"/>
        <c:axId val="885625184"/>
        <c:axId val="885621920"/>
      </c:barChart>
      <c:catAx>
        <c:axId val="88562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85621920"/>
        <c:crosses val="autoZero"/>
        <c:auto val="1"/>
        <c:lblAlgn val="ctr"/>
        <c:lblOffset val="100"/>
        <c:noMultiLvlLbl val="0"/>
      </c:catAx>
      <c:valAx>
        <c:axId val="885621920"/>
        <c:scaling>
          <c:orientation val="minMax"/>
          <c:max val="1"/>
        </c:scaling>
        <c:delete val="1"/>
        <c:axPos val="l"/>
        <c:numFmt formatCode="0%" sourceLinked="1"/>
        <c:majorTickMark val="none"/>
        <c:minorTickMark val="none"/>
        <c:tickLblPos val="nextTo"/>
        <c:crossAx val="8856251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42844312531367"/>
          <c:y val="3.4106943703297393E-2"/>
          <c:w val="0.43018421433280546"/>
          <c:h val="0.47881472145225706"/>
        </c:manualLayout>
      </c:layout>
      <c:pieChart>
        <c:varyColors val="1"/>
        <c:ser>
          <c:idx val="0"/>
          <c:order val="0"/>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1327-4E0F-802F-4FD01B5CB924}"/>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3-1327-4E0F-802F-4FD01B5CB924}"/>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5-1327-4E0F-802F-4FD01B5CB924}"/>
              </c:ext>
            </c:extLst>
          </c:dPt>
          <c:dPt>
            <c:idx val="3"/>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7-1327-4E0F-802F-4FD01B5CB924}"/>
              </c:ext>
            </c:extLst>
          </c:dPt>
          <c:dPt>
            <c:idx val="4"/>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9-1327-4E0F-802F-4FD01B5CB924}"/>
              </c:ext>
            </c:extLst>
          </c:dPt>
          <c:dLbls>
            <c:dLbl>
              <c:idx val="0"/>
              <c:tx>
                <c:rich>
                  <a:bodyPr/>
                  <a:lstStyle/>
                  <a:p>
                    <a:fld id="{CE6C206E-F41D-4F96-8A3F-D02F1D98442D}" type="CELLRANGE">
                      <a:rPr lang="en-US"/>
                      <a:pPr/>
                      <a:t>[PLAGECELL]</a:t>
                    </a:fld>
                    <a:endParaRPr lang="en-US" baseline="0"/>
                  </a:p>
                  <a:p>
                    <a:fld id="{CB24FEF0-B912-484D-8786-D3C9A8294F52}" type="PERCENTAGE">
                      <a:rPr lang="en-US"/>
                      <a:pPr/>
                      <a:t>[POURCENTAGE]</a:t>
                    </a:fld>
                    <a:endParaRPr lang="fr-FR"/>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1327-4E0F-802F-4FD01B5CB924}"/>
                </c:ext>
              </c:extLst>
            </c:dLbl>
            <c:dLbl>
              <c:idx val="1"/>
              <c:tx>
                <c:rich>
                  <a:bodyPr/>
                  <a:lstStyle/>
                  <a:p>
                    <a:fld id="{597A3E5E-B932-424F-B317-724739FFDC71}" type="CELLRANGE">
                      <a:rPr lang="en-US"/>
                      <a:pPr/>
                      <a:t>[PLAGECELL]</a:t>
                    </a:fld>
                    <a:endParaRPr lang="en-US" baseline="0"/>
                  </a:p>
                  <a:p>
                    <a:fld id="{82CF750D-529A-448F-9C5A-DB2DE1CE6DA3}" type="PERCENTAGE">
                      <a:rPr lang="en-US"/>
                      <a:pPr/>
                      <a:t>[POURCENTAGE]</a:t>
                    </a:fld>
                    <a:endParaRPr lang="fr-FR"/>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1327-4E0F-802F-4FD01B5CB924}"/>
                </c:ext>
              </c:extLst>
            </c:dLbl>
            <c:dLbl>
              <c:idx val="2"/>
              <c:tx>
                <c:rich>
                  <a:bodyPr/>
                  <a:lstStyle/>
                  <a:p>
                    <a:fld id="{E114188F-59FE-4770-90B0-D72630E40E8B}" type="CELLRANGE">
                      <a:rPr lang="en-US"/>
                      <a:pPr/>
                      <a:t>[PLAGECELL]</a:t>
                    </a:fld>
                    <a:endParaRPr lang="en-US" baseline="0"/>
                  </a:p>
                  <a:p>
                    <a:fld id="{0CFA21E8-5498-4017-BDC8-73127C2C4174}" type="PERCENTAGE">
                      <a:rPr lang="en-US"/>
                      <a:pPr/>
                      <a:t>[POURCENTAGE]</a:t>
                    </a:fld>
                    <a:endParaRPr lang="fr-FR"/>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327-4E0F-802F-4FD01B5CB924}"/>
                </c:ext>
              </c:extLst>
            </c:dLbl>
            <c:dLbl>
              <c:idx val="3"/>
              <c:layout>
                <c:manualLayout>
                  <c:x val="0.18294102124470699"/>
                  <c:y val="5.5649451722446501E-2"/>
                </c:manualLayout>
              </c:layout>
              <c:tx>
                <c:rich>
                  <a:bodyPr/>
                  <a:lstStyle/>
                  <a:p>
                    <a:fld id="{EDD8D129-1B72-4C94-826E-BD916649793B}" type="CELLRANGE">
                      <a:rPr lang="en-US"/>
                      <a:pPr/>
                      <a:t>[PLAGECELL]</a:t>
                    </a:fld>
                    <a:endParaRPr lang="en-US" baseline="0"/>
                  </a:p>
                  <a:p>
                    <a:fld id="{C4FD685E-74F8-49DA-9A27-F7568E0F96A6}" type="PERCENTAGE">
                      <a:rPr lang="en-US"/>
                      <a:pPr/>
                      <a:t>[POURCENTAGE]</a:t>
                    </a:fld>
                    <a:endParaRPr lang="fr-FR"/>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1327-4E0F-802F-4FD01B5CB924}"/>
                </c:ext>
              </c:extLst>
            </c:dLbl>
            <c:dLbl>
              <c:idx val="4"/>
              <c:tx>
                <c:rich>
                  <a:bodyPr/>
                  <a:lstStyle/>
                  <a:p>
                    <a:fld id="{21FDB02A-C789-4BE9-8995-9A5B84CE1404}" type="CELLRANGE">
                      <a:rPr lang="en-US"/>
                      <a:pPr/>
                      <a:t>[PLAGECELL]</a:t>
                    </a:fld>
                    <a:endParaRPr lang="en-US" baseline="0"/>
                  </a:p>
                  <a:p>
                    <a:fld id="{00CA2449-CDFB-41D2-96B4-553DC1F8BBF2}" type="PERCENTAGE">
                      <a:rPr lang="en-US"/>
                      <a:pPr/>
                      <a:t>[POURCENTAGE]</a:t>
                    </a:fld>
                    <a:endParaRPr lang="fr-FR"/>
                  </a:p>
                </c:rich>
              </c:tx>
              <c:showLegendKey val="0"/>
              <c:showVal val="0"/>
              <c:showCatName val="0"/>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1327-4E0F-802F-4FD01B5CB9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'Figure 3'!$H$4:$H$8</c:f>
              <c:numCache>
                <c:formatCode>General</c:formatCode>
                <c:ptCount val="5"/>
                <c:pt idx="0">
                  <c:v>2146</c:v>
                </c:pt>
                <c:pt idx="1">
                  <c:v>741</c:v>
                </c:pt>
                <c:pt idx="2">
                  <c:v>439</c:v>
                </c:pt>
                <c:pt idx="3">
                  <c:v>436</c:v>
                </c:pt>
                <c:pt idx="4">
                  <c:v>481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'[Mise en forme graphiques metro et dom - V3.xlsx]4- contexte groupe NFI'!#REF!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'[Mise en forme graphiques metro et dom - V3.xlsx]4- contexte groupe NFI'!#REF!</c15:sqref>
                        </c15:formulaRef>
                      </c:ext>
                    </c:extLst>
                  </c:multiLvlStrRef>
                </c15:cat>
              </c15:filteredCategoryTitle>
            </c:ext>
            <c:ext xmlns:c15="http://schemas.microsoft.com/office/drawing/2012/chart" uri="{02D57815-91ED-43cb-92C2-25804820EDAC}">
              <c15:datalabelsRange>
                <c15:f>'Figure 3'!$F$4:$F$8</c15:f>
                <c15:dlblRangeCache>
                  <c:ptCount val="5"/>
                  <c:pt idx="0">
                    <c:v>Actes relevant de la fraude ou de la tromperie</c:v>
                  </c:pt>
                  <c:pt idx="1">
                    <c:v>Atteintes à l’ordre public et à l’autorité de l’Etat</c:v>
                  </c:pt>
                  <c:pt idx="2">
                    <c:v>Atteintes aux biens sans violence ni menace</c:v>
                  </c:pt>
                  <c:pt idx="3">
                    <c:v>Actes portant atteinte ou visant à porter atteinte à la personne</c:v>
                  </c:pt>
                  <c:pt idx="4">
                    <c:v>Autres contextes</c:v>
                  </c:pt>
                </c15:dlblRangeCache>
              </c15:datalabelsRange>
            </c:ext>
            <c:ext xmlns:c16="http://schemas.microsoft.com/office/drawing/2014/chart" uri="{C3380CC4-5D6E-409C-BE32-E72D297353CC}">
              <c16:uniqueId val="{0000000A-1327-4E0F-802F-4FD01B5CB924}"/>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4.057169791539305E-2"/>
          <c:w val="0.94856933508311458"/>
          <c:h val="0.75467992603284972"/>
        </c:manualLayout>
      </c:layout>
      <c:barChart>
        <c:barDir val="col"/>
        <c:grouping val="stacked"/>
        <c:varyColors val="0"/>
        <c:ser>
          <c:idx val="0"/>
          <c:order val="0"/>
          <c:tx>
            <c:strRef>
              <c:f>'Figure complémentaire 13'!$K$6</c:f>
              <c:strCache>
                <c:ptCount val="1"/>
                <c:pt idx="0">
                  <c:v>Hommes</c:v>
                </c:pt>
              </c:strCache>
            </c:strRef>
          </c:tx>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1-3B22-44B6-9B96-08996B07B2A6}"/>
              </c:ext>
            </c:extLst>
          </c:dPt>
          <c:dPt>
            <c:idx val="1"/>
            <c:invertIfNegative val="0"/>
            <c:bubble3D val="0"/>
            <c:spPr>
              <a:solidFill>
                <a:srgbClr val="334F9E"/>
              </a:solidFill>
              <a:ln>
                <a:noFill/>
              </a:ln>
              <a:effectLst/>
            </c:spPr>
            <c:extLst>
              <c:ext xmlns:c16="http://schemas.microsoft.com/office/drawing/2014/chart" uri="{C3380CC4-5D6E-409C-BE32-E72D297353CC}">
                <c16:uniqueId val="{00000005-3B22-44B6-9B96-08996B07B2A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complémentaire 13'!$L$5:$N$5</c15:sqref>
                  </c15:fullRef>
                </c:ext>
              </c:extLst>
              <c:f>('Figure complémentaire 13'!$L$5,'Figure complémentaire 13'!$N$5)</c:f>
              <c:strCache>
                <c:ptCount val="2"/>
                <c:pt idx="0">
                  <c:v>Ensemble de la population 2021</c:v>
                </c:pt>
                <c:pt idx="1">
                  <c:v>Mis en cause pour atteintes à la probité 2016-2024</c:v>
                </c:pt>
              </c:strCache>
            </c:strRef>
          </c:cat>
          <c:val>
            <c:numRef>
              <c:extLst>
                <c:ext xmlns:c15="http://schemas.microsoft.com/office/drawing/2012/chart" uri="{02D57815-91ED-43cb-92C2-25804820EDAC}">
                  <c15:fullRef>
                    <c15:sqref>'Figure complémentaire 13'!$L$6:$N$6</c15:sqref>
                  </c15:fullRef>
                </c:ext>
              </c:extLst>
              <c:f>('Figure complémentaire 13'!$L$6,'Figure complémentaire 13'!$N$6)</c:f>
              <c:numCache>
                <c:formatCode>0%</c:formatCode>
                <c:ptCount val="2"/>
                <c:pt idx="0">
                  <c:v>0.50148652193125309</c:v>
                </c:pt>
                <c:pt idx="1">
                  <c:v>0.79</c:v>
                </c:pt>
              </c:numCache>
            </c:numRef>
          </c:val>
          <c:extLst>
            <c:ext xmlns:c15="http://schemas.microsoft.com/office/drawing/2012/chart" uri="{02D57815-91ED-43cb-92C2-25804820EDAC}">
              <c15:categoryFilterExceptions>
                <c15:categoryFilterException>
                  <c15:sqref>'Figure complémentaire 13'!$M$6</c15:sqref>
                  <c15:spPr xmlns:c15="http://schemas.microsoft.com/office/drawing/2012/chart">
                    <a:solidFill>
                      <a:srgbClr val="F5993B"/>
                    </a:solidFill>
                    <a:ln>
                      <a:noFill/>
                    </a:ln>
                    <a:effectLst/>
                  </c15:spPr>
                  <c15:invertIfNegative val="0"/>
                  <c15:bubble3D val="0"/>
                </c15:categoryFilterException>
              </c15:categoryFilterExceptions>
            </c:ext>
            <c:ext xmlns:c16="http://schemas.microsoft.com/office/drawing/2014/chart" uri="{C3380CC4-5D6E-409C-BE32-E72D297353CC}">
              <c16:uniqueId val="{00000006-3B22-44B6-9B96-08996B07B2A6}"/>
            </c:ext>
          </c:extLst>
        </c:ser>
        <c:ser>
          <c:idx val="1"/>
          <c:order val="1"/>
          <c:tx>
            <c:strRef>
              <c:f>'Figure complémentaire 13'!$K$7</c:f>
              <c:strCache>
                <c:ptCount val="1"/>
                <c:pt idx="0">
                  <c:v>Femmes</c:v>
                </c:pt>
              </c:strCache>
            </c:strRef>
          </c:tx>
          <c:spPr>
            <a:solidFill>
              <a:schemeClr val="accent3">
                <a:lumMod val="40000"/>
                <a:lumOff val="60000"/>
              </a:schemeClr>
            </a:solidFill>
            <a:ln>
              <a:noFill/>
            </a:ln>
            <a:effectLst/>
          </c:spPr>
          <c:invertIfNegative val="0"/>
          <c:dPt>
            <c:idx val="1"/>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A-3B22-44B6-9B96-08996B07B2A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complémentaire 13'!$L$5:$N$5</c15:sqref>
                  </c15:fullRef>
                </c:ext>
              </c:extLst>
              <c:f>('Figure complémentaire 13'!$L$5,'Figure complémentaire 13'!$N$5)</c:f>
              <c:strCache>
                <c:ptCount val="2"/>
                <c:pt idx="0">
                  <c:v>Ensemble de la population 2021</c:v>
                </c:pt>
                <c:pt idx="1">
                  <c:v>Mis en cause pour atteintes à la probité 2016-2024</c:v>
                </c:pt>
              </c:strCache>
            </c:strRef>
          </c:cat>
          <c:val>
            <c:numRef>
              <c:extLst>
                <c:ext xmlns:c15="http://schemas.microsoft.com/office/drawing/2012/chart" uri="{02D57815-91ED-43cb-92C2-25804820EDAC}">
                  <c15:fullRef>
                    <c15:sqref>'Figure complémentaire 13'!$L$7:$N$7</c15:sqref>
                  </c15:fullRef>
                </c:ext>
              </c:extLst>
              <c:f>('Figure complémentaire 13'!$L$7,'Figure complémentaire 13'!$N$7)</c:f>
              <c:numCache>
                <c:formatCode>0%</c:formatCode>
                <c:ptCount val="2"/>
                <c:pt idx="0">
                  <c:v>0.49851184152535905</c:v>
                </c:pt>
                <c:pt idx="1">
                  <c:v>0.21</c:v>
                </c:pt>
              </c:numCache>
            </c:numRef>
          </c:val>
          <c:extLst>
            <c:ext xmlns:c15="http://schemas.microsoft.com/office/drawing/2012/chart" uri="{02D57815-91ED-43cb-92C2-25804820EDAC}">
              <c15:categoryFilterExceptions>
                <c15:categoryFilterException>
                  <c15:sqref>'Figure complémentaire 13'!$M$7</c15:sqref>
                  <c15:spPr xmlns:c15="http://schemas.microsoft.com/office/drawing/2012/chart">
                    <a:solidFill>
                      <a:schemeClr val="accent2">
                        <a:lumMod val="40000"/>
                        <a:lumOff val="6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0B-3B22-44B6-9B96-08996B07B2A6}"/>
            </c:ext>
          </c:extLst>
        </c:ser>
        <c:dLbls>
          <c:showLegendKey val="0"/>
          <c:showVal val="0"/>
          <c:showCatName val="0"/>
          <c:showSerName val="0"/>
          <c:showPercent val="0"/>
          <c:showBubbleSize val="0"/>
        </c:dLbls>
        <c:gapWidth val="100"/>
        <c:overlap val="100"/>
        <c:axId val="885617568"/>
        <c:axId val="885623008"/>
      </c:barChart>
      <c:catAx>
        <c:axId val="8856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85623008"/>
        <c:crosses val="autoZero"/>
        <c:auto val="1"/>
        <c:lblAlgn val="ctr"/>
        <c:lblOffset val="100"/>
        <c:noMultiLvlLbl val="0"/>
      </c:catAx>
      <c:valAx>
        <c:axId val="885623008"/>
        <c:scaling>
          <c:orientation val="minMax"/>
          <c:max val="1"/>
        </c:scaling>
        <c:delete val="1"/>
        <c:axPos val="l"/>
        <c:numFmt formatCode="0%" sourceLinked="1"/>
        <c:majorTickMark val="none"/>
        <c:minorTickMark val="none"/>
        <c:tickLblPos val="nextTo"/>
        <c:crossAx val="885617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complémentaire 13'!$B$5</c:f>
              <c:strCache>
                <c:ptCount val="1"/>
                <c:pt idx="0">
                  <c:v>Ensemble de la population 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13'!$A$6:$A$13</c:f>
              <c:strCache>
                <c:ptCount val="8"/>
                <c:pt idx="0">
                  <c:v>&lt; 15</c:v>
                </c:pt>
                <c:pt idx="1">
                  <c:v>15-24</c:v>
                </c:pt>
                <c:pt idx="2">
                  <c:v>25-34</c:v>
                </c:pt>
                <c:pt idx="3">
                  <c:v>35-44</c:v>
                </c:pt>
                <c:pt idx="4">
                  <c:v>45-54</c:v>
                </c:pt>
                <c:pt idx="5">
                  <c:v>55-64</c:v>
                </c:pt>
                <c:pt idx="6">
                  <c:v>65-74</c:v>
                </c:pt>
                <c:pt idx="7">
                  <c:v>75 ou +</c:v>
                </c:pt>
              </c:strCache>
            </c:strRef>
          </c:cat>
          <c:val>
            <c:numRef>
              <c:f>'Figure complémentaire 13'!$B$6:$B$13</c:f>
              <c:numCache>
                <c:formatCode>0%</c:formatCode>
                <c:ptCount val="8"/>
                <c:pt idx="0">
                  <c:v>0.21839098672645887</c:v>
                </c:pt>
                <c:pt idx="1">
                  <c:v>0.14264909784119428</c:v>
                </c:pt>
                <c:pt idx="2">
                  <c:v>0.1472028431332737</c:v>
                </c:pt>
                <c:pt idx="3">
                  <c:v>0.1475328282068859</c:v>
                </c:pt>
                <c:pt idx="4">
                  <c:v>0.14127934858435956</c:v>
                </c:pt>
                <c:pt idx="5">
                  <c:v>0.10488084613643144</c:v>
                </c:pt>
                <c:pt idx="6">
                  <c:v>6.1786599510149524E-2</c:v>
                </c:pt>
                <c:pt idx="7">
                  <c:v>3.6277449861246702E-2</c:v>
                </c:pt>
              </c:numCache>
            </c:numRef>
          </c:val>
          <c:extLst>
            <c:ext xmlns:c16="http://schemas.microsoft.com/office/drawing/2014/chart" uri="{C3380CC4-5D6E-409C-BE32-E72D297353CC}">
              <c16:uniqueId val="{00000000-98AB-4B7D-BCDF-5D5D1AA3D103}"/>
            </c:ext>
          </c:extLst>
        </c:ser>
        <c:ser>
          <c:idx val="2"/>
          <c:order val="1"/>
          <c:tx>
            <c:strRef>
              <c:f>'Figure complémentaire 13'!$C$5</c:f>
              <c:strCache>
                <c:ptCount val="1"/>
                <c:pt idx="0">
                  <c:v>victimes pour
atteintes à la probité 2016-2024</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13'!$A$6:$A$13</c:f>
              <c:strCache>
                <c:ptCount val="8"/>
                <c:pt idx="0">
                  <c:v>&lt; 15</c:v>
                </c:pt>
                <c:pt idx="1">
                  <c:v>15-24</c:v>
                </c:pt>
                <c:pt idx="2">
                  <c:v>25-34</c:v>
                </c:pt>
                <c:pt idx="3">
                  <c:v>35-44</c:v>
                </c:pt>
                <c:pt idx="4">
                  <c:v>45-54</c:v>
                </c:pt>
                <c:pt idx="5">
                  <c:v>55-64</c:v>
                </c:pt>
                <c:pt idx="6">
                  <c:v>65-74</c:v>
                </c:pt>
                <c:pt idx="7">
                  <c:v>75 ou +</c:v>
                </c:pt>
              </c:strCache>
            </c:strRef>
          </c:cat>
          <c:val>
            <c:numRef>
              <c:f>'Figure complémentaire 13'!$C$6:$C$13</c:f>
              <c:numCache>
                <c:formatCode>0%</c:formatCode>
                <c:ptCount val="8"/>
                <c:pt idx="0">
                  <c:v>0</c:v>
                </c:pt>
                <c:pt idx="1">
                  <c:v>0.02</c:v>
                </c:pt>
                <c:pt idx="2">
                  <c:v>0.19</c:v>
                </c:pt>
                <c:pt idx="3">
                  <c:v>0.19</c:v>
                </c:pt>
                <c:pt idx="4">
                  <c:v>0.36</c:v>
                </c:pt>
                <c:pt idx="5">
                  <c:v>0.21</c:v>
                </c:pt>
                <c:pt idx="6">
                  <c:v>0.02</c:v>
                </c:pt>
                <c:pt idx="7">
                  <c:v>0</c:v>
                </c:pt>
              </c:numCache>
            </c:numRef>
          </c:val>
          <c:extLst>
            <c:ext xmlns:c16="http://schemas.microsoft.com/office/drawing/2014/chart" uri="{C3380CC4-5D6E-409C-BE32-E72D297353CC}">
              <c16:uniqueId val="{00000002-98AB-4B7D-BCDF-5D5D1AA3D103}"/>
            </c:ext>
          </c:extLst>
        </c:ser>
        <c:dLbls>
          <c:showLegendKey val="0"/>
          <c:showVal val="0"/>
          <c:showCatName val="0"/>
          <c:showSerName val="0"/>
          <c:showPercent val="0"/>
          <c:showBubbleSize val="0"/>
        </c:dLbls>
        <c:gapWidth val="219"/>
        <c:overlap val="-27"/>
        <c:axId val="885615936"/>
        <c:axId val="885623552"/>
      </c:barChart>
      <c:catAx>
        <c:axId val="88561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85623552"/>
        <c:crosses val="autoZero"/>
        <c:auto val="1"/>
        <c:lblAlgn val="ctr"/>
        <c:lblOffset val="100"/>
        <c:noMultiLvlLbl val="0"/>
      </c:catAx>
      <c:valAx>
        <c:axId val="885623552"/>
        <c:scaling>
          <c:orientation val="minMax"/>
        </c:scaling>
        <c:delete val="1"/>
        <c:axPos val="l"/>
        <c:numFmt formatCode="0%" sourceLinked="1"/>
        <c:majorTickMark val="none"/>
        <c:minorTickMark val="none"/>
        <c:tickLblPos val="nextTo"/>
        <c:crossAx val="885615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complémentaire 13'!$B$18</c:f>
              <c:strCache>
                <c:ptCount val="1"/>
                <c:pt idx="0">
                  <c:v>Ensemble de la population 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13'!$A$19:$A$26</c:f>
              <c:strCache>
                <c:ptCount val="8"/>
                <c:pt idx="0">
                  <c:v>&lt; 15</c:v>
                </c:pt>
                <c:pt idx="1">
                  <c:v>15-24</c:v>
                </c:pt>
                <c:pt idx="2">
                  <c:v>25-34</c:v>
                </c:pt>
                <c:pt idx="3">
                  <c:v>35-44</c:v>
                </c:pt>
                <c:pt idx="4">
                  <c:v>45-54</c:v>
                </c:pt>
                <c:pt idx="5">
                  <c:v>55-64</c:v>
                </c:pt>
                <c:pt idx="6">
                  <c:v>65-74</c:v>
                </c:pt>
                <c:pt idx="7">
                  <c:v>75 ou +</c:v>
                </c:pt>
              </c:strCache>
            </c:strRef>
          </c:cat>
          <c:val>
            <c:numRef>
              <c:f>'Figure complémentaire 13'!$B$19:$B$26</c:f>
              <c:numCache>
                <c:formatCode>0%</c:formatCode>
                <c:ptCount val="8"/>
                <c:pt idx="0">
                  <c:v>0.21839098672645887</c:v>
                </c:pt>
                <c:pt idx="1">
                  <c:v>0.14264909784119428</c:v>
                </c:pt>
                <c:pt idx="2">
                  <c:v>0.1472028431332737</c:v>
                </c:pt>
                <c:pt idx="3">
                  <c:v>0.1475328282068859</c:v>
                </c:pt>
                <c:pt idx="4">
                  <c:v>0.14127934858435956</c:v>
                </c:pt>
                <c:pt idx="5">
                  <c:v>0.10488084613643144</c:v>
                </c:pt>
                <c:pt idx="6">
                  <c:v>6.1786599510149524E-2</c:v>
                </c:pt>
                <c:pt idx="7">
                  <c:v>3.6277449861246702E-2</c:v>
                </c:pt>
              </c:numCache>
            </c:numRef>
          </c:val>
          <c:extLst>
            <c:ext xmlns:c16="http://schemas.microsoft.com/office/drawing/2014/chart" uri="{C3380CC4-5D6E-409C-BE32-E72D297353CC}">
              <c16:uniqueId val="{00000000-A196-48B9-980A-05E998C40273}"/>
            </c:ext>
          </c:extLst>
        </c:ser>
        <c:ser>
          <c:idx val="2"/>
          <c:order val="1"/>
          <c:tx>
            <c:strRef>
              <c:f>'Figure complémentaire 13'!$C$18</c:f>
              <c:strCache>
                <c:ptCount val="1"/>
                <c:pt idx="0">
                  <c:v>Mis en cause pour atteintes à la probité 2016-2024</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13'!$A$19:$A$26</c:f>
              <c:strCache>
                <c:ptCount val="8"/>
                <c:pt idx="0">
                  <c:v>&lt; 15</c:v>
                </c:pt>
                <c:pt idx="1">
                  <c:v>15-24</c:v>
                </c:pt>
                <c:pt idx="2">
                  <c:v>25-34</c:v>
                </c:pt>
                <c:pt idx="3">
                  <c:v>35-44</c:v>
                </c:pt>
                <c:pt idx="4">
                  <c:v>45-54</c:v>
                </c:pt>
                <c:pt idx="5">
                  <c:v>55-64</c:v>
                </c:pt>
                <c:pt idx="6">
                  <c:v>65-74</c:v>
                </c:pt>
                <c:pt idx="7">
                  <c:v>75 ou +</c:v>
                </c:pt>
              </c:strCache>
            </c:strRef>
          </c:cat>
          <c:val>
            <c:numRef>
              <c:f>'Figure complémentaire 13'!$C$19:$C$26</c:f>
              <c:numCache>
                <c:formatCode>0%</c:formatCode>
                <c:ptCount val="8"/>
                <c:pt idx="0">
                  <c:v>0</c:v>
                </c:pt>
                <c:pt idx="1">
                  <c:v>7.0000000000000007E-2</c:v>
                </c:pt>
                <c:pt idx="2">
                  <c:v>0.16</c:v>
                </c:pt>
                <c:pt idx="3">
                  <c:v>0.23</c:v>
                </c:pt>
                <c:pt idx="4">
                  <c:v>0.26</c:v>
                </c:pt>
                <c:pt idx="5">
                  <c:v>0.2</c:v>
                </c:pt>
                <c:pt idx="6">
                  <c:v>7.0000000000000007E-2</c:v>
                </c:pt>
                <c:pt idx="7">
                  <c:v>0.01</c:v>
                </c:pt>
              </c:numCache>
            </c:numRef>
          </c:val>
          <c:extLst>
            <c:ext xmlns:c16="http://schemas.microsoft.com/office/drawing/2014/chart" uri="{C3380CC4-5D6E-409C-BE32-E72D297353CC}">
              <c16:uniqueId val="{00000002-A196-48B9-980A-05E998C40273}"/>
            </c:ext>
          </c:extLst>
        </c:ser>
        <c:dLbls>
          <c:showLegendKey val="0"/>
          <c:showVal val="0"/>
          <c:showCatName val="0"/>
          <c:showSerName val="0"/>
          <c:showPercent val="0"/>
          <c:showBubbleSize val="0"/>
        </c:dLbls>
        <c:gapWidth val="219"/>
        <c:overlap val="-27"/>
        <c:axId val="885630080"/>
        <c:axId val="885624640"/>
      </c:barChart>
      <c:catAx>
        <c:axId val="88563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85624640"/>
        <c:crosses val="autoZero"/>
        <c:auto val="1"/>
        <c:lblAlgn val="ctr"/>
        <c:lblOffset val="100"/>
        <c:noMultiLvlLbl val="0"/>
      </c:catAx>
      <c:valAx>
        <c:axId val="885624640"/>
        <c:scaling>
          <c:orientation val="minMax"/>
        </c:scaling>
        <c:delete val="1"/>
        <c:axPos val="l"/>
        <c:numFmt formatCode="0%" sourceLinked="1"/>
        <c:majorTickMark val="none"/>
        <c:minorTickMark val="none"/>
        <c:tickLblPos val="nextTo"/>
        <c:crossAx val="885630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3'!$F$12</c:f>
              <c:strCache>
                <c:ptCount val="1"/>
                <c:pt idx="0">
                  <c:v>Infraction 1</c:v>
                </c:pt>
              </c:strCache>
            </c:strRef>
          </c:tx>
          <c:spPr>
            <a:solidFill>
              <a:schemeClr val="accent1"/>
            </a:solidFill>
            <a:ln>
              <a:noFill/>
            </a:ln>
            <a:effectLst/>
          </c:spPr>
          <c:invertIfNegative val="0"/>
          <c:dPt>
            <c:idx val="0"/>
            <c:invertIfNegative val="0"/>
            <c:bubble3D val="0"/>
            <c:spPr>
              <a:solidFill>
                <a:schemeClr val="accent1">
                  <a:lumMod val="75000"/>
                </a:schemeClr>
              </a:solidFill>
              <a:ln>
                <a:noFill/>
              </a:ln>
              <a:effectLst/>
            </c:spPr>
            <c:extLst>
              <c:ext xmlns:c16="http://schemas.microsoft.com/office/drawing/2014/chart" uri="{C3380CC4-5D6E-409C-BE32-E72D297353CC}">
                <c16:uniqueId val="{00000001-8907-478F-AC47-C05256D45543}"/>
              </c:ext>
            </c:extLst>
          </c:dPt>
          <c:dPt>
            <c:idx val="1"/>
            <c:invertIfNegative val="0"/>
            <c:bubble3D val="0"/>
            <c:spPr>
              <a:solidFill>
                <a:schemeClr val="accent2">
                  <a:lumMod val="75000"/>
                </a:schemeClr>
              </a:solidFill>
              <a:ln>
                <a:noFill/>
              </a:ln>
              <a:effectLst/>
            </c:spPr>
            <c:extLst>
              <c:ext xmlns:c16="http://schemas.microsoft.com/office/drawing/2014/chart" uri="{C3380CC4-5D6E-409C-BE32-E72D297353CC}">
                <c16:uniqueId val="{00000003-8907-478F-AC47-C05256D45543}"/>
              </c:ext>
            </c:extLst>
          </c:dPt>
          <c:dPt>
            <c:idx val="2"/>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5-8907-478F-AC47-C05256D45543}"/>
              </c:ext>
            </c:extLst>
          </c:dPt>
          <c:dPt>
            <c:idx val="3"/>
            <c:invertIfNegative val="0"/>
            <c:bubble3D val="0"/>
            <c:spPr>
              <a:solidFill>
                <a:schemeClr val="bg1">
                  <a:lumMod val="50000"/>
                </a:schemeClr>
              </a:solidFill>
              <a:ln>
                <a:noFill/>
              </a:ln>
              <a:effectLst/>
            </c:spPr>
            <c:extLst>
              <c:ext xmlns:c16="http://schemas.microsoft.com/office/drawing/2014/chart" uri="{C3380CC4-5D6E-409C-BE32-E72D297353CC}">
                <c16:uniqueId val="{00000007-8907-478F-AC47-C05256D45543}"/>
              </c:ext>
            </c:extLst>
          </c:dPt>
          <c:dPt>
            <c:idx val="4"/>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9-8907-478F-AC47-C05256D45543}"/>
              </c:ext>
            </c:extLst>
          </c:dPt>
          <c:dLbls>
            <c:dLbl>
              <c:idx val="0"/>
              <c:tx>
                <c:rich>
                  <a:bodyPr/>
                  <a:lstStyle/>
                  <a:p>
                    <a:fld id="{C34ABA65-3E38-4DE0-B362-B6A79CB171B1}" type="CELLRANGE">
                      <a:rPr lang="en-US"/>
                      <a:pPr/>
                      <a:t>[PLAGECELL]</a:t>
                    </a:fld>
                    <a:endParaRPr lang="en-US" baseline="0"/>
                  </a:p>
                  <a:p>
                    <a:fld id="{CDA22CC1-4BCC-4FAA-8E82-5B5AD1BD7B5F}"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8907-478F-AC47-C05256D45543}"/>
                </c:ext>
              </c:extLst>
            </c:dLbl>
            <c:dLbl>
              <c:idx val="1"/>
              <c:tx>
                <c:rich>
                  <a:bodyPr/>
                  <a:lstStyle/>
                  <a:p>
                    <a:fld id="{B6F86845-9FB2-4D57-8919-0D0E9AD5765C}" type="CELLRANGE">
                      <a:rPr lang="en-US"/>
                      <a:pPr/>
                      <a:t>[PLAGECELL]</a:t>
                    </a:fld>
                    <a:endParaRPr lang="en-US" baseline="0"/>
                  </a:p>
                  <a:p>
                    <a:fld id="{6322EC6D-8C08-4F0E-A01D-A5F697080A80}"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8907-478F-AC47-C05256D45543}"/>
                </c:ext>
              </c:extLst>
            </c:dLbl>
            <c:dLbl>
              <c:idx val="2"/>
              <c:tx>
                <c:rich>
                  <a:bodyPr/>
                  <a:lstStyle/>
                  <a:p>
                    <a:fld id="{1FB6F489-6706-4BF8-8D48-2DFD818C2EC9}" type="CELLRANGE">
                      <a:rPr lang="en-US"/>
                      <a:pPr/>
                      <a:t>[PLAGECELL]</a:t>
                    </a:fld>
                    <a:endParaRPr lang="en-US" baseline="0"/>
                  </a:p>
                  <a:p>
                    <a:fld id="{C7C37461-4485-4F0C-BF7C-E3717B3D135F}"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8907-478F-AC47-C05256D45543}"/>
                </c:ext>
              </c:extLst>
            </c:dLbl>
            <c:dLbl>
              <c:idx val="3"/>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B7320A18-6755-473E-A5FA-98C955912F7D}" type="CELLRANGE">
                      <a:rPr lang="en-US"/>
                      <a:pPr>
                        <a:defRPr sz="900" b="0" i="0" u="none" strike="noStrike" kern="1200" baseline="0">
                          <a:solidFill>
                            <a:schemeClr val="tx1"/>
                          </a:solidFill>
                          <a:latin typeface="+mn-lt"/>
                          <a:ea typeface="+mn-ea"/>
                          <a:cs typeface="+mn-cs"/>
                        </a:defRPr>
                      </a:pPr>
                      <a:t>[PLAGECELL]</a:t>
                    </a:fld>
                    <a:endParaRPr lang="en-US" baseline="0"/>
                  </a:p>
                  <a:p>
                    <a:pPr>
                      <a:defRPr sz="900" b="0" i="0" u="none" strike="noStrike" kern="1200" baseline="0">
                        <a:solidFill>
                          <a:schemeClr val="tx1"/>
                        </a:solidFill>
                        <a:latin typeface="+mn-lt"/>
                        <a:ea typeface="+mn-ea"/>
                        <a:cs typeface="+mn-cs"/>
                      </a:defRPr>
                    </a:pPr>
                    <a:fld id="{6E10D391-8368-47FC-9A64-FA1416058565}" type="VALUE">
                      <a:rPr lang="en-US"/>
                      <a:pPr>
                        <a:defRPr sz="900" b="0" i="0" u="none" strike="noStrike" kern="1200" baseline="0">
                          <a:solidFill>
                            <a:schemeClr val="tx1"/>
                          </a:solidFill>
                          <a:latin typeface="+mn-lt"/>
                          <a:ea typeface="+mn-ea"/>
                          <a:cs typeface="+mn-cs"/>
                        </a:defRPr>
                      </a:pPr>
                      <a:t>[VALEUR]</a:t>
                    </a:fld>
                    <a:endParaRPr lang="fr-FR"/>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7-8907-478F-AC47-C05256D45543}"/>
                </c:ext>
              </c:extLst>
            </c:dLbl>
            <c:dLbl>
              <c:idx val="4"/>
              <c:tx>
                <c:rich>
                  <a:bodyPr/>
                  <a:lstStyle/>
                  <a:p>
                    <a:fld id="{FE90D687-DFA1-4721-B3CC-6A3DFA2BDA94}" type="CELLRANGE">
                      <a:rPr lang="en-US"/>
                      <a:pPr/>
                      <a:t>[PLAGECELL]</a:t>
                    </a:fld>
                    <a:endParaRPr lang="en-US" baseline="0"/>
                  </a:p>
                  <a:p>
                    <a:fld id="{E65D36F4-2D53-45AB-B6AF-958F68146A33}"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8907-478F-AC47-C05256D4554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'Figure 3'!$G$11:$K$11</c:f>
              <c:strCache>
                <c:ptCount val="5"/>
                <c:pt idx="0">
                  <c:v>Actes relevant de la fraude ou de la tromperie</c:v>
                </c:pt>
                <c:pt idx="1">
                  <c:v>Atteintes à l’ordre public et à l’autorité de l’Etat</c:v>
                </c:pt>
                <c:pt idx="2">
                  <c:v>Atteintes aux biens sans violence ni menace</c:v>
                </c:pt>
                <c:pt idx="3">
                  <c:v>Actes portant atteinte ou visant à porter atteinte à la personne</c:v>
                </c:pt>
                <c:pt idx="4">
                  <c:v>Autres atteintes</c:v>
                </c:pt>
              </c:strCache>
            </c:strRef>
          </c:cat>
          <c:val>
            <c:numRef>
              <c:f>'Figure 3'!$G$12:$K$12</c:f>
              <c:numCache>
                <c:formatCode>0%</c:formatCode>
                <c:ptCount val="5"/>
                <c:pt idx="0">
                  <c:v>0.35554520037278659</c:v>
                </c:pt>
                <c:pt idx="1">
                  <c:v>0.26180836707152494</c:v>
                </c:pt>
                <c:pt idx="2">
                  <c:v>0.9248291571753986</c:v>
                </c:pt>
                <c:pt idx="3">
                  <c:v>0.44954128440366975</c:v>
                </c:pt>
                <c:pt idx="4">
                  <c:v>0.53430353430353428</c:v>
                </c:pt>
              </c:numCache>
            </c:numRef>
          </c:val>
          <c:extLst>
            <c:ext xmlns:c15="http://schemas.microsoft.com/office/drawing/2012/chart" uri="{02D57815-91ED-43cb-92C2-25804820EDAC}">
              <c15:datalabelsRange>
                <c15:f>'Figure 3'!$M$12:$Q$12</c15:f>
                <c15:dlblRangeCache>
                  <c:ptCount val="5"/>
                  <c:pt idx="0">
                    <c:v>Contrefaçon ou faux</c:v>
                  </c:pt>
                  <c:pt idx="1">
                    <c:v>Atteintes à l’autorité de la justice</c:v>
                  </c:pt>
                  <c:pt idx="2">
                    <c:v>Vol sans violence et abus de confiance</c:v>
                  </c:pt>
                  <c:pt idx="3">
                    <c:v>Atteintes volontaires à l'intégrité de la personne</c:v>
                  </c:pt>
                  <c:pt idx="4">
                    <c:v>Actes faisant intervenir des stupéfiants ou d’autres substances psychoactives</c:v>
                  </c:pt>
                </c15:dlblRangeCache>
              </c15:datalabelsRange>
            </c:ext>
            <c:ext xmlns:c16="http://schemas.microsoft.com/office/drawing/2014/chart" uri="{C3380CC4-5D6E-409C-BE32-E72D297353CC}">
              <c16:uniqueId val="{0000000A-8907-478F-AC47-C05256D45543}"/>
            </c:ext>
          </c:extLst>
        </c:ser>
        <c:ser>
          <c:idx val="1"/>
          <c:order val="1"/>
          <c:tx>
            <c:strRef>
              <c:f>'Figure 3'!$F$13</c:f>
              <c:strCache>
                <c:ptCount val="1"/>
                <c:pt idx="0">
                  <c:v>Infraction 2</c:v>
                </c:pt>
              </c:strCache>
            </c:strRef>
          </c:tx>
          <c:spPr>
            <a:solidFill>
              <a:schemeClr val="accent2"/>
            </a:solidFill>
            <a:ln>
              <a:noFill/>
            </a:ln>
            <a:effectLst/>
          </c:spPr>
          <c:invertIfNegative val="0"/>
          <c:dPt>
            <c:idx val="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C-8907-478F-AC47-C05256D45543}"/>
              </c:ext>
            </c:extLst>
          </c:dPt>
          <c:dPt>
            <c:idx val="1"/>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E-8907-478F-AC47-C05256D45543}"/>
              </c:ext>
            </c:extLst>
          </c:dPt>
          <c:dPt>
            <c:idx val="2"/>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10-8907-478F-AC47-C05256D45543}"/>
              </c:ext>
            </c:extLst>
          </c:dPt>
          <c:dPt>
            <c:idx val="3"/>
            <c:invertIfNegative val="0"/>
            <c:bubble3D val="0"/>
            <c:spPr>
              <a:solidFill>
                <a:srgbClr val="9A9A9A"/>
              </a:solidFill>
              <a:ln>
                <a:noFill/>
              </a:ln>
              <a:effectLst/>
            </c:spPr>
            <c:extLst>
              <c:ext xmlns:c16="http://schemas.microsoft.com/office/drawing/2014/chart" uri="{C3380CC4-5D6E-409C-BE32-E72D297353CC}">
                <c16:uniqueId val="{00000012-8907-478F-AC47-C05256D45543}"/>
              </c:ext>
            </c:extLst>
          </c:dPt>
          <c:dPt>
            <c:idx val="4"/>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14-8907-478F-AC47-C05256D45543}"/>
              </c:ext>
            </c:extLst>
          </c:dPt>
          <c:dLbls>
            <c:dLbl>
              <c:idx val="0"/>
              <c:tx>
                <c:rich>
                  <a:bodyPr/>
                  <a:lstStyle/>
                  <a:p>
                    <a:fld id="{A3302563-F3A9-4D50-BBC8-4ED79CF76146}" type="CELLRANGE">
                      <a:rPr lang="en-US"/>
                      <a:pPr/>
                      <a:t>[PLAGECELL]</a:t>
                    </a:fld>
                    <a:endParaRPr lang="en-US" baseline="0"/>
                  </a:p>
                  <a:p>
                    <a:fld id="{B4D0D9FE-0995-40A8-A9A0-57D190E8FDC0}"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8907-478F-AC47-C05256D45543}"/>
                </c:ext>
              </c:extLst>
            </c:dLbl>
            <c:dLbl>
              <c:idx val="1"/>
              <c:tx>
                <c:rich>
                  <a:bodyPr/>
                  <a:lstStyle/>
                  <a:p>
                    <a:fld id="{E9B4503E-3AF0-4967-AED3-9B000F1C76CC}" type="CELLRANGE">
                      <a:rPr lang="en-US"/>
                      <a:pPr/>
                      <a:t>[PLAGECELL]</a:t>
                    </a:fld>
                    <a:endParaRPr lang="en-US" baseline="0"/>
                  </a:p>
                  <a:p>
                    <a:fld id="{76CEFF1D-F4A5-41D6-A5E0-54710AD0378C}"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8907-478F-AC47-C05256D45543}"/>
                </c:ext>
              </c:extLst>
            </c:dLbl>
            <c:dLbl>
              <c:idx val="2"/>
              <c:tx>
                <c:rich>
                  <a:bodyPr/>
                  <a:lstStyle/>
                  <a:p>
                    <a:fld id="{114A06BE-F4D9-4EB6-B13E-ECC9C40AC960}" type="CELLRANGE">
                      <a:rPr lang="en-US" baseline="0"/>
                      <a:pPr/>
                      <a:t>[PLAGECELL]</a:t>
                    </a:fld>
                    <a:r>
                      <a:rPr lang="en-US" baseline="0"/>
                      <a:t>; </a:t>
                    </a:r>
                    <a:fld id="{E519BD76-AD23-45FC-8910-622812960747}" type="VALUE">
                      <a:rPr lang="en-US" baseline="0"/>
                      <a:pPr/>
                      <a:t>[VALEUR]</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8907-478F-AC47-C05256D45543}"/>
                </c:ext>
              </c:extLst>
            </c:dLbl>
            <c:dLbl>
              <c:idx val="3"/>
              <c:tx>
                <c:rich>
                  <a:bodyPr/>
                  <a:lstStyle/>
                  <a:p>
                    <a:fld id="{BCB50FA1-0D8B-4A77-907F-3B4B62E783D2}" type="CELLRANGE">
                      <a:rPr lang="en-US"/>
                      <a:pPr/>
                      <a:t>[PLAGECELL]</a:t>
                    </a:fld>
                    <a:endParaRPr lang="en-US" baseline="0"/>
                  </a:p>
                  <a:p>
                    <a:fld id="{2457C031-9505-4971-A1A9-81652B8326E1}"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8907-478F-AC47-C05256D45543}"/>
                </c:ext>
              </c:extLst>
            </c:dLbl>
            <c:dLbl>
              <c:idx val="4"/>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492C5853-E292-4F5C-8A6B-3E3687E72118}" type="CELLRANGE">
                      <a:rPr lang="en-US"/>
                      <a:pPr>
                        <a:defRPr sz="900" b="0" i="0" u="none" strike="noStrike" kern="1200" baseline="0">
                          <a:solidFill>
                            <a:schemeClr val="tx1"/>
                          </a:solidFill>
                          <a:latin typeface="+mn-lt"/>
                          <a:ea typeface="+mn-ea"/>
                          <a:cs typeface="+mn-cs"/>
                        </a:defRPr>
                      </a:pPr>
                      <a:t>[PLAGECELL]</a:t>
                    </a:fld>
                    <a:endParaRPr lang="en-US" baseline="0"/>
                  </a:p>
                  <a:p>
                    <a:pPr>
                      <a:defRPr sz="900" b="0" i="0" u="none" strike="noStrike" kern="1200" baseline="0">
                        <a:solidFill>
                          <a:schemeClr val="tx1"/>
                        </a:solidFill>
                        <a:latin typeface="+mn-lt"/>
                        <a:ea typeface="+mn-ea"/>
                        <a:cs typeface="+mn-cs"/>
                      </a:defRPr>
                    </a:pPr>
                    <a:fld id="{FCAE7224-A355-4A37-A4BD-7077C233D5A8}" type="VALUE">
                      <a:rPr lang="en-US"/>
                      <a:pPr>
                        <a:defRPr sz="900" b="0" i="0" u="none" strike="noStrike" kern="1200" baseline="0">
                          <a:solidFill>
                            <a:schemeClr val="tx1"/>
                          </a:solidFill>
                          <a:latin typeface="+mn-lt"/>
                          <a:ea typeface="+mn-ea"/>
                          <a:cs typeface="+mn-cs"/>
                        </a:defRPr>
                      </a:pPr>
                      <a:t>[VALEUR]</a:t>
                    </a:fld>
                    <a:endParaRPr lang="fr-FR"/>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14-8907-478F-AC47-C05256D4554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'Figure 3'!$G$11:$K$11</c:f>
              <c:strCache>
                <c:ptCount val="5"/>
                <c:pt idx="0">
                  <c:v>Actes relevant de la fraude ou de la tromperie</c:v>
                </c:pt>
                <c:pt idx="1">
                  <c:v>Atteintes à l’ordre public et à l’autorité de l’Etat</c:v>
                </c:pt>
                <c:pt idx="2">
                  <c:v>Atteintes aux biens sans violence ni menace</c:v>
                </c:pt>
                <c:pt idx="3">
                  <c:v>Actes portant atteinte ou visant à porter atteinte à la personne</c:v>
                </c:pt>
                <c:pt idx="4">
                  <c:v>Autres atteintes</c:v>
                </c:pt>
              </c:strCache>
            </c:strRef>
          </c:cat>
          <c:val>
            <c:numRef>
              <c:f>'Figure 3'!$G$13:$K$13</c:f>
              <c:numCache>
                <c:formatCode>0%</c:formatCode>
                <c:ptCount val="5"/>
                <c:pt idx="0">
                  <c:v>0.31314072693383038</c:v>
                </c:pt>
                <c:pt idx="1">
                  <c:v>0.14979757085020243</c:v>
                </c:pt>
                <c:pt idx="2">
                  <c:v>7.5170842824601361E-2</c:v>
                </c:pt>
                <c:pt idx="3">
                  <c:v>0.15825688073394495</c:v>
                </c:pt>
                <c:pt idx="4">
                  <c:v>0.3388773388773389</c:v>
                </c:pt>
              </c:numCache>
            </c:numRef>
          </c:val>
          <c:extLst>
            <c:ext xmlns:c15="http://schemas.microsoft.com/office/drawing/2012/chart" uri="{02D57815-91ED-43cb-92C2-25804820EDAC}">
              <c15:datalabelsRange>
                <c15:f>'Figure 3'!$M$13:$Q$13</c15:f>
                <c15:dlblRangeCache>
                  <c:ptCount val="5"/>
                  <c:pt idx="0">
                    <c:v>Actes faisant intervenir le produit d'une infraction</c:v>
                  </c:pt>
                  <c:pt idx="1">
                    <c:v>Infractions à la législation du travail</c:v>
                  </c:pt>
                  <c:pt idx="2">
                    <c:v>Autres atteintes aux biens sans violence</c:v>
                  </c:pt>
                  <c:pt idx="3">
                    <c:v>Harcèlements</c:v>
                  </c:pt>
                  <c:pt idx="4">
                    <c:v>Atteintes à la sécurité publique et à la sûreté de l’État</c:v>
                  </c:pt>
                </c15:dlblRangeCache>
              </c15:datalabelsRange>
            </c:ext>
            <c:ext xmlns:c16="http://schemas.microsoft.com/office/drawing/2014/chart" uri="{C3380CC4-5D6E-409C-BE32-E72D297353CC}">
              <c16:uniqueId val="{00000015-8907-478F-AC47-C05256D45543}"/>
            </c:ext>
          </c:extLst>
        </c:ser>
        <c:ser>
          <c:idx val="2"/>
          <c:order val="2"/>
          <c:tx>
            <c:strRef>
              <c:f>'Figure 3'!$F$14</c:f>
              <c:strCache>
                <c:ptCount val="1"/>
                <c:pt idx="0">
                  <c:v>Infraction 3</c:v>
                </c:pt>
              </c:strCache>
            </c:strRef>
          </c:tx>
          <c:spPr>
            <a:solidFill>
              <a:schemeClr val="accent3"/>
            </a:solidFill>
            <a:ln>
              <a:noFill/>
            </a:ln>
            <a:effectLst/>
          </c:spPr>
          <c:invertIfNegative val="0"/>
          <c:dPt>
            <c:idx val="0"/>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7-8907-478F-AC47-C05256D45543}"/>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19-8907-478F-AC47-C05256D45543}"/>
              </c:ext>
            </c:extLst>
          </c:dPt>
          <c:dPt>
            <c:idx val="2"/>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1B-8907-478F-AC47-C05256D45543}"/>
              </c:ext>
            </c:extLst>
          </c:dPt>
          <c:dPt>
            <c:idx val="3"/>
            <c:invertIfNegative val="0"/>
            <c:bubble3D val="0"/>
            <c:spPr>
              <a:solidFill>
                <a:schemeClr val="bg2">
                  <a:lumMod val="75000"/>
                </a:schemeClr>
              </a:solidFill>
              <a:ln>
                <a:noFill/>
              </a:ln>
              <a:effectLst/>
            </c:spPr>
            <c:extLst>
              <c:ext xmlns:c16="http://schemas.microsoft.com/office/drawing/2014/chart" uri="{C3380CC4-5D6E-409C-BE32-E72D297353CC}">
                <c16:uniqueId val="{0000001D-8907-478F-AC47-C05256D45543}"/>
              </c:ext>
            </c:extLst>
          </c:dPt>
          <c:dPt>
            <c:idx val="4"/>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1F-8907-478F-AC47-C05256D45543}"/>
              </c:ext>
            </c:extLst>
          </c:dPt>
          <c:dLbls>
            <c:dLbl>
              <c:idx val="0"/>
              <c:tx>
                <c:rich>
                  <a:bodyPr/>
                  <a:lstStyle/>
                  <a:p>
                    <a:fld id="{F8BFB6C0-D01F-43EC-8A4B-AA735ADD50F0}" type="CELLRANGE">
                      <a:rPr lang="en-US"/>
                      <a:pPr/>
                      <a:t>[PLAGECELL]</a:t>
                    </a:fld>
                    <a:endParaRPr lang="en-US" baseline="0"/>
                  </a:p>
                  <a:p>
                    <a:fld id="{D57BEDED-E574-40C4-B9E2-BE9518BEEF97}"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8907-478F-AC47-C05256D45543}"/>
                </c:ext>
              </c:extLst>
            </c:dLbl>
            <c:dLbl>
              <c:idx val="1"/>
              <c:tx>
                <c:rich>
                  <a:bodyPr/>
                  <a:lstStyle/>
                  <a:p>
                    <a:fld id="{CEB94A35-1745-40CF-A6AC-08117DAC95B5}" type="CELLRANGE">
                      <a:rPr lang="en-US" baseline="0"/>
                      <a:pPr/>
                      <a:t>[PLAGECELL]</a:t>
                    </a:fld>
                    <a:r>
                      <a:rPr lang="en-US" baseline="0"/>
                      <a:t>; </a:t>
                    </a:r>
                    <a:fld id="{9EC64C3B-C86B-43E4-9033-8FBF6EE899E6}" type="VALUE">
                      <a:rPr lang="en-US" baseline="0"/>
                      <a:pPr/>
                      <a:t>[VALEUR]</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8907-478F-AC47-C05256D45543}"/>
                </c:ext>
              </c:extLst>
            </c:dLbl>
            <c:dLbl>
              <c:idx val="2"/>
              <c:tx>
                <c:rich>
                  <a:bodyPr/>
                  <a:lstStyle/>
                  <a:p>
                    <a:endParaRPr lang="en-US"/>
                  </a:p>
                </c:rich>
              </c:tx>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8907-478F-AC47-C05256D45543}"/>
                </c:ext>
              </c:extLst>
            </c:dLbl>
            <c:dLbl>
              <c:idx val="3"/>
              <c:tx>
                <c:rich>
                  <a:bodyPr/>
                  <a:lstStyle/>
                  <a:p>
                    <a:fld id="{38F0037E-047C-4068-A2DE-7B2BFC75C84B}" type="CELLRANGE">
                      <a:rPr lang="en-US"/>
                      <a:pPr/>
                      <a:t>[PLAGECELL]</a:t>
                    </a:fld>
                    <a:endParaRPr lang="en-US" baseline="0"/>
                  </a:p>
                  <a:p>
                    <a:fld id="{09D36F29-B457-4E90-838A-D9D9B1172BF4}"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8907-478F-AC47-C05256D45543}"/>
                </c:ext>
              </c:extLst>
            </c:dLbl>
            <c:dLbl>
              <c:idx val="4"/>
              <c:tx>
                <c:rich>
                  <a:bodyPr/>
                  <a:lstStyle/>
                  <a:p>
                    <a:fld id="{986DE71E-72C0-4F31-8D85-9FD95301307F}" type="CELLRANGE">
                      <a:rPr lang="en-US"/>
                      <a:pPr/>
                      <a:t>[PLAGECELL]</a:t>
                    </a:fld>
                    <a:endParaRPr lang="en-US" baseline="0"/>
                  </a:p>
                  <a:p>
                    <a:fld id="{50F5577A-8185-4054-92C6-E3044D4DAFBB}"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8907-478F-AC47-C05256D4554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'Figure 3'!$G$11:$K$11</c:f>
              <c:strCache>
                <c:ptCount val="5"/>
                <c:pt idx="0">
                  <c:v>Actes relevant de la fraude ou de la tromperie</c:v>
                </c:pt>
                <c:pt idx="1">
                  <c:v>Atteintes à l’ordre public et à l’autorité de l’Etat</c:v>
                </c:pt>
                <c:pt idx="2">
                  <c:v>Atteintes aux biens sans violence ni menace</c:v>
                </c:pt>
                <c:pt idx="3">
                  <c:v>Actes portant atteinte ou visant à porter atteinte à la personne</c:v>
                </c:pt>
                <c:pt idx="4">
                  <c:v>Autres atteintes</c:v>
                </c:pt>
              </c:strCache>
            </c:strRef>
          </c:cat>
          <c:val>
            <c:numRef>
              <c:f>'Figure 3'!$G$14:$K$14</c:f>
              <c:numCache>
                <c:formatCode>0%</c:formatCode>
                <c:ptCount val="5"/>
                <c:pt idx="0">
                  <c:v>0.2287977632805219</c:v>
                </c:pt>
                <c:pt idx="1">
                  <c:v>0.1524966261808367</c:v>
                </c:pt>
                <c:pt idx="3">
                  <c:v>9.6330275229357804E-2</c:v>
                </c:pt>
                <c:pt idx="4">
                  <c:v>0.12681912681912683</c:v>
                </c:pt>
              </c:numCache>
            </c:numRef>
          </c:val>
          <c:extLst>
            <c:ext xmlns:c15="http://schemas.microsoft.com/office/drawing/2012/chart" uri="{02D57815-91ED-43cb-92C2-25804820EDAC}">
              <c15:datalabelsRange>
                <c15:f>'Figure 3'!$M$14:$Q$14</c15:f>
                <c15:dlblRangeCache>
                  <c:ptCount val="5"/>
                  <c:pt idx="0">
                    <c:v>Fraude</c:v>
                  </c:pt>
                  <c:pt idx="1">
                    <c:v>Infractions économiques ou financières</c:v>
                  </c:pt>
                  <c:pt idx="3">
                    <c:v>Extorsion ou chantage</c:v>
                  </c:pt>
                  <c:pt idx="4">
                    <c:v>Autres contextes</c:v>
                  </c:pt>
                </c15:dlblRangeCache>
              </c15:datalabelsRange>
            </c:ext>
            <c:ext xmlns:c16="http://schemas.microsoft.com/office/drawing/2014/chart" uri="{C3380CC4-5D6E-409C-BE32-E72D297353CC}">
              <c16:uniqueId val="{00000020-8907-478F-AC47-C05256D45543}"/>
            </c:ext>
          </c:extLst>
        </c:ser>
        <c:ser>
          <c:idx val="3"/>
          <c:order val="3"/>
          <c:tx>
            <c:strRef>
              <c:f>'Figure 3'!$F$15</c:f>
              <c:strCache>
                <c:ptCount val="1"/>
                <c:pt idx="0">
                  <c:v>Infraction 4</c:v>
                </c:pt>
              </c:strCache>
            </c:strRef>
          </c:tx>
          <c:spPr>
            <a:solidFill>
              <a:schemeClr val="accent4"/>
            </a:solidFill>
            <a:ln>
              <a:noFill/>
            </a:ln>
            <a:effectLst/>
          </c:spPr>
          <c:invertIfNegative val="0"/>
          <c:dPt>
            <c:idx val="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22-8907-478F-AC47-C05256D45543}"/>
              </c:ext>
            </c:extLst>
          </c:dPt>
          <c:dPt>
            <c:idx val="1"/>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24-8907-478F-AC47-C05256D45543}"/>
              </c:ext>
            </c:extLst>
          </c:dPt>
          <c:dPt>
            <c:idx val="3"/>
            <c:invertIfNegative val="0"/>
            <c:bubble3D val="0"/>
            <c:spPr>
              <a:solidFill>
                <a:schemeClr val="bg2">
                  <a:lumMod val="90000"/>
                </a:schemeClr>
              </a:solidFill>
              <a:ln>
                <a:noFill/>
              </a:ln>
              <a:effectLst/>
            </c:spPr>
            <c:extLst>
              <c:ext xmlns:c16="http://schemas.microsoft.com/office/drawing/2014/chart" uri="{C3380CC4-5D6E-409C-BE32-E72D297353CC}">
                <c16:uniqueId val="{00000026-8907-478F-AC47-C05256D45543}"/>
              </c:ext>
            </c:extLst>
          </c:dPt>
          <c:dLbls>
            <c:dLbl>
              <c:idx val="0"/>
              <c:tx>
                <c:rich>
                  <a:bodyPr/>
                  <a:lstStyle/>
                  <a:p>
                    <a:fld id="{E106B79D-AB3D-4754-B21A-AEB8B1FC0086}" type="CELLRANGE">
                      <a:rPr lang="en-US"/>
                      <a:pPr/>
                      <a:t>[PLAGECELL]</a:t>
                    </a:fld>
                    <a:endParaRPr lang="en-US" baseline="0"/>
                  </a:p>
                  <a:p>
                    <a:fld id="{5A209EAA-636D-462E-9FD2-6E1E0A380419}"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8907-478F-AC47-C05256D45543}"/>
                </c:ext>
              </c:extLst>
            </c:dLbl>
            <c:dLbl>
              <c:idx val="1"/>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3D190BF8-2A87-480D-9B92-3794C8BAFB01}" type="CELLRANGE">
                      <a:rPr lang="en-US"/>
                      <a:pPr>
                        <a:defRPr sz="900" b="0" i="0" u="none" strike="noStrike" kern="1200" baseline="0">
                          <a:solidFill>
                            <a:schemeClr val="tx1"/>
                          </a:solidFill>
                          <a:latin typeface="+mn-lt"/>
                          <a:ea typeface="+mn-ea"/>
                          <a:cs typeface="+mn-cs"/>
                        </a:defRPr>
                      </a:pPr>
                      <a:t>[PLAGECELL]</a:t>
                    </a:fld>
                    <a:endParaRPr lang="en-US" baseline="0"/>
                  </a:p>
                  <a:p>
                    <a:pPr>
                      <a:defRPr sz="900" b="0" i="0" u="none" strike="noStrike" kern="1200" baseline="0">
                        <a:solidFill>
                          <a:schemeClr val="tx1"/>
                        </a:solidFill>
                        <a:latin typeface="+mn-lt"/>
                        <a:ea typeface="+mn-ea"/>
                        <a:cs typeface="+mn-cs"/>
                      </a:defRPr>
                    </a:pPr>
                    <a:fld id="{EE4D9B23-9AC6-4E93-A5CE-8AB391A23E72}" type="VALUE">
                      <a:rPr lang="en-US"/>
                      <a:pPr>
                        <a:defRPr sz="900" b="0" i="0" u="none" strike="noStrike" kern="1200" baseline="0">
                          <a:solidFill>
                            <a:schemeClr val="tx1"/>
                          </a:solidFill>
                          <a:latin typeface="+mn-lt"/>
                          <a:ea typeface="+mn-ea"/>
                          <a:cs typeface="+mn-cs"/>
                        </a:defRPr>
                      </a:pPr>
                      <a:t>[VALEUR]</a:t>
                    </a:fld>
                    <a:endParaRPr lang="fr-FR"/>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24-8907-478F-AC47-C05256D45543}"/>
                </c:ext>
              </c:extLst>
            </c:dLbl>
            <c:dLbl>
              <c:idx val="2"/>
              <c:tx>
                <c:rich>
                  <a:bodyPr/>
                  <a:lstStyle/>
                  <a:p>
                    <a:endParaRPr lang="en-US"/>
                  </a:p>
                </c:rich>
              </c:tx>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7-8907-478F-AC47-C05256D45543}"/>
                </c:ext>
              </c:extLst>
            </c:dLbl>
            <c:dLbl>
              <c:idx val="3"/>
              <c:tx>
                <c:rich>
                  <a:bodyPr/>
                  <a:lstStyle/>
                  <a:p>
                    <a:fld id="{5B381805-DC5A-4C49-87EA-7CB2E903C945}" type="CELLRANGE">
                      <a:rPr lang="en-US"/>
                      <a:pPr/>
                      <a:t>[PLAGECELL]</a:t>
                    </a:fld>
                    <a:endParaRPr lang="en-US" baseline="0"/>
                  </a:p>
                  <a:p>
                    <a:fld id="{799C6A22-A43D-42DC-92AF-2716889D45B1}"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8907-478F-AC47-C05256D45543}"/>
                </c:ext>
              </c:extLst>
            </c:dLbl>
            <c:dLbl>
              <c:idx val="4"/>
              <c:tx>
                <c:rich>
                  <a:bodyPr/>
                  <a:lstStyle/>
                  <a:p>
                    <a:endParaRPr lang="en-US"/>
                  </a:p>
                </c:rich>
              </c:tx>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8-8907-478F-AC47-C05256D4554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'Figure 3'!$G$11:$K$11</c:f>
              <c:strCache>
                <c:ptCount val="5"/>
                <c:pt idx="0">
                  <c:v>Actes relevant de la fraude ou de la tromperie</c:v>
                </c:pt>
                <c:pt idx="1">
                  <c:v>Atteintes à l’ordre public et à l’autorité de l’Etat</c:v>
                </c:pt>
                <c:pt idx="2">
                  <c:v>Atteintes aux biens sans violence ni menace</c:v>
                </c:pt>
                <c:pt idx="3">
                  <c:v>Actes portant atteinte ou visant à porter atteinte à la personne</c:v>
                </c:pt>
                <c:pt idx="4">
                  <c:v>Autres atteintes</c:v>
                </c:pt>
              </c:strCache>
            </c:strRef>
          </c:cat>
          <c:val>
            <c:numRef>
              <c:f>'Figure 3'!$G$15:$K$15</c:f>
              <c:numCache>
                <c:formatCode>0%</c:formatCode>
                <c:ptCount val="5"/>
                <c:pt idx="0">
                  <c:v>0.10251630941286113</c:v>
                </c:pt>
                <c:pt idx="1">
                  <c:v>0.4358974358974359</c:v>
                </c:pt>
                <c:pt idx="3">
                  <c:v>0.29587155963302753</c:v>
                </c:pt>
              </c:numCache>
            </c:numRef>
          </c:val>
          <c:extLst>
            <c:ext xmlns:c15="http://schemas.microsoft.com/office/drawing/2012/chart" uri="{02D57815-91ED-43cb-92C2-25804820EDAC}">
              <c15:datalabelsRange>
                <c15:f>'Figure 3'!$M$15:$Q$15</c15:f>
                <c15:dlblRangeCache>
                  <c:ptCount val="5"/>
                  <c:pt idx="0">
                    <c:v>Autres atteintes à la probité*</c:v>
                  </c:pt>
                  <c:pt idx="1">
                    <c:v>Autres atteintes à l’ordre public et à l’autorité de l’Etat</c:v>
                  </c:pt>
                  <c:pt idx="3">
                    <c:v>Autres actes atteintes à la personne</c:v>
                  </c:pt>
                </c15:dlblRangeCache>
              </c15:datalabelsRange>
            </c:ext>
            <c:ext xmlns:c16="http://schemas.microsoft.com/office/drawing/2014/chart" uri="{C3380CC4-5D6E-409C-BE32-E72D297353CC}">
              <c16:uniqueId val="{00000029-8907-478F-AC47-C05256D45543}"/>
            </c:ext>
          </c:extLst>
        </c:ser>
        <c:dLbls>
          <c:showLegendKey val="0"/>
          <c:showVal val="0"/>
          <c:showCatName val="0"/>
          <c:showSerName val="0"/>
          <c:showPercent val="0"/>
          <c:showBubbleSize val="0"/>
        </c:dLbls>
        <c:gapWidth val="10"/>
        <c:overlap val="100"/>
        <c:axId val="768763536"/>
        <c:axId val="768771696"/>
      </c:barChart>
      <c:catAx>
        <c:axId val="768763536"/>
        <c:scaling>
          <c:orientation val="minMax"/>
        </c:scaling>
        <c:delete val="1"/>
        <c:axPos val="b"/>
        <c:numFmt formatCode="General" sourceLinked="1"/>
        <c:majorTickMark val="none"/>
        <c:minorTickMark val="none"/>
        <c:tickLblPos val="nextTo"/>
        <c:crossAx val="768771696"/>
        <c:crosses val="autoZero"/>
        <c:auto val="1"/>
        <c:lblAlgn val="ctr"/>
        <c:lblOffset val="100"/>
        <c:noMultiLvlLbl val="0"/>
      </c:catAx>
      <c:valAx>
        <c:axId val="768771696"/>
        <c:scaling>
          <c:orientation val="minMax"/>
          <c:max val="1"/>
        </c:scaling>
        <c:delete val="1"/>
        <c:axPos val="l"/>
        <c:numFmt formatCode="0%" sourceLinked="1"/>
        <c:majorTickMark val="none"/>
        <c:minorTickMark val="none"/>
        <c:tickLblPos val="nextTo"/>
        <c:crossAx val="7687635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660411081322611E-2"/>
          <c:y val="3.3794162826420893E-2"/>
          <c:w val="0.96067917783735479"/>
          <c:h val="0.72029657583124695"/>
        </c:manualLayout>
      </c:layout>
      <c:barChart>
        <c:barDir val="col"/>
        <c:grouping val="clustered"/>
        <c:varyColors val="0"/>
        <c:ser>
          <c:idx val="0"/>
          <c:order val="0"/>
          <c:tx>
            <c:strRef>
              <c:f>'Figure complémentaire 4'!$B$4</c:f>
              <c:strCache>
                <c:ptCount val="1"/>
                <c:pt idx="0">
                  <c:v>France</c:v>
                </c:pt>
              </c:strCache>
            </c:strRef>
          </c:tx>
          <c:spPr>
            <a:solidFill>
              <a:schemeClr val="accent1"/>
            </a:solidFill>
            <a:ln>
              <a:noFill/>
            </a:ln>
            <a:effectLst/>
          </c:spPr>
          <c:invertIfNegative val="0"/>
          <c:dPt>
            <c:idx val="9"/>
            <c:invertIfNegative val="0"/>
            <c:bubble3D val="0"/>
            <c:spPr>
              <a:solidFill>
                <a:srgbClr val="334F9E"/>
              </a:solidFill>
              <a:ln>
                <a:noFill/>
              </a:ln>
              <a:effectLst/>
            </c:spPr>
            <c:extLst>
              <c:ext xmlns:c16="http://schemas.microsoft.com/office/drawing/2014/chart" uri="{C3380CC4-5D6E-409C-BE32-E72D297353CC}">
                <c16:uniqueId val="{00000001-125C-4AFF-9E8B-64F1CA0D3DCF}"/>
              </c:ext>
            </c:extLst>
          </c:dPt>
          <c:dLbls>
            <c:dLbl>
              <c:idx val="4"/>
              <c:layout>
                <c:manualLayout>
                  <c:x val="0"/>
                  <c:y val="0.3324786821002213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5C-4AFF-9E8B-64F1CA0D3DCF}"/>
                </c:ext>
              </c:extLst>
            </c:dLbl>
            <c:dLbl>
              <c:idx val="5"/>
              <c:layout>
                <c:manualLayout>
                  <c:x val="0"/>
                  <c:y val="0.4045212090424180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5C-4AFF-9E8B-64F1CA0D3DCF}"/>
                </c:ext>
              </c:extLst>
            </c:dLbl>
            <c:dLbl>
              <c:idx val="6"/>
              <c:layout>
                <c:manualLayout>
                  <c:x val="-1.4378918860822581E-16"/>
                  <c:y val="0.4833757877039563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5C-4AFF-9E8B-64F1CA0D3DCF}"/>
                </c:ext>
              </c:extLst>
            </c:dLbl>
            <c:dLbl>
              <c:idx val="8"/>
              <c:layout>
                <c:manualLayout>
                  <c:x val="-1.4378918860822581E-16"/>
                  <c:y val="0.3605858945051222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5C-4AFF-9E8B-64F1CA0D3DCF}"/>
                </c:ext>
              </c:extLst>
            </c:dLbl>
            <c:dLbl>
              <c:idx val="9"/>
              <c:layout>
                <c:manualLayout>
                  <c:x val="-1.4378918860822581E-16"/>
                  <c:y val="0.2929426563615031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5C-4AFF-9E8B-64F1CA0D3DC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4'!$A$5:$A$14</c:f>
              <c:strCache>
                <c:ptCount val="10"/>
                <c:pt idx="0">
                  <c:v>Commune hors unité urbaine (zone rurale)</c:v>
                </c:pt>
                <c:pt idx="1">
                  <c:v>2 000 à
4 999 habitants </c:v>
                </c:pt>
                <c:pt idx="2">
                  <c:v>5 000 à
9 999 habitants </c:v>
                </c:pt>
                <c:pt idx="3">
                  <c:v>10 000 à
19 999 habitants </c:v>
                </c:pt>
                <c:pt idx="4">
                  <c:v>20 000 à
49 999 habitants </c:v>
                </c:pt>
                <c:pt idx="5">
                  <c:v>50 000 à
99 999 habitants </c:v>
                </c:pt>
                <c:pt idx="6">
                  <c:v>100 000 à
199 999 habitants </c:v>
                </c:pt>
                <c:pt idx="7">
                  <c:v>200 000 à
1 999 999 habitants </c:v>
                </c:pt>
                <c:pt idx="8">
                  <c:v>Unité urbaine de Paris</c:v>
                </c:pt>
                <c:pt idx="9">
                  <c:v>France</c:v>
                </c:pt>
              </c:strCache>
            </c:strRef>
          </c:cat>
          <c:val>
            <c:numRef>
              <c:f>'Figure complémentaire 4'!$B$5:$B$14</c:f>
              <c:numCache>
                <c:formatCode>0.0</c:formatCode>
                <c:ptCount val="10"/>
                <c:pt idx="0">
                  <c:v>0.9</c:v>
                </c:pt>
                <c:pt idx="1">
                  <c:v>1</c:v>
                </c:pt>
                <c:pt idx="2">
                  <c:v>0.9</c:v>
                </c:pt>
                <c:pt idx="3">
                  <c:v>1.2</c:v>
                </c:pt>
                <c:pt idx="4">
                  <c:v>1.3</c:v>
                </c:pt>
                <c:pt idx="5">
                  <c:v>1.3</c:v>
                </c:pt>
                <c:pt idx="6">
                  <c:v>1.6</c:v>
                </c:pt>
                <c:pt idx="7">
                  <c:v>1</c:v>
                </c:pt>
                <c:pt idx="8">
                  <c:v>1.3</c:v>
                </c:pt>
                <c:pt idx="9">
                  <c:v>1.1000000000000001</c:v>
                </c:pt>
              </c:numCache>
            </c:numRef>
          </c:val>
          <c:extLst>
            <c:ext xmlns:c16="http://schemas.microsoft.com/office/drawing/2014/chart" uri="{C3380CC4-5D6E-409C-BE32-E72D297353CC}">
              <c16:uniqueId val="{00000006-125C-4AFF-9E8B-64F1CA0D3DCF}"/>
            </c:ext>
          </c:extLst>
        </c:ser>
        <c:dLbls>
          <c:showLegendKey val="0"/>
          <c:showVal val="0"/>
          <c:showCatName val="0"/>
          <c:showSerName val="0"/>
          <c:showPercent val="0"/>
          <c:showBubbleSize val="0"/>
        </c:dLbls>
        <c:gapWidth val="219"/>
        <c:axId val="768764080"/>
        <c:axId val="768758640"/>
      </c:barChart>
      <c:lineChart>
        <c:grouping val="standard"/>
        <c:varyColors val="0"/>
        <c:ser>
          <c:idx val="1"/>
          <c:order val="1"/>
          <c:tx>
            <c:strRef>
              <c:f>'Figure complémentaire 4'!$C$4</c:f>
              <c:strCache>
                <c:ptCount val="1"/>
                <c:pt idx="0">
                  <c:v>France métropolitaine</c:v>
                </c:pt>
              </c:strCache>
            </c:strRef>
          </c:tx>
          <c:spPr>
            <a:ln w="28575" cap="rnd">
              <a:noFill/>
              <a:round/>
            </a:ln>
            <a:effectLst/>
          </c:spPr>
          <c:marker>
            <c:symbol val="circle"/>
            <c:size val="5"/>
            <c:spPr>
              <a:solidFill>
                <a:srgbClr val="F5993B"/>
              </a:solidFill>
              <a:ln w="38100">
                <a:solidFill>
                  <a:srgbClr val="F5993B"/>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5993B"/>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4'!$A$5:$A$14</c:f>
              <c:strCache>
                <c:ptCount val="10"/>
                <c:pt idx="0">
                  <c:v>Commune hors unité urbaine (zone rurale)</c:v>
                </c:pt>
                <c:pt idx="1">
                  <c:v>2 000 à
4 999 habitants </c:v>
                </c:pt>
                <c:pt idx="2">
                  <c:v>5 000 à
9 999 habitants </c:v>
                </c:pt>
                <c:pt idx="3">
                  <c:v>10 000 à
19 999 habitants </c:v>
                </c:pt>
                <c:pt idx="4">
                  <c:v>20 000 à
49 999 habitants </c:v>
                </c:pt>
                <c:pt idx="5">
                  <c:v>50 000 à
99 999 habitants </c:v>
                </c:pt>
                <c:pt idx="6">
                  <c:v>100 000 à
199 999 habitants </c:v>
                </c:pt>
                <c:pt idx="7">
                  <c:v>200 000 à
1 999 999 habitants </c:v>
                </c:pt>
                <c:pt idx="8">
                  <c:v>Unité urbaine de Paris</c:v>
                </c:pt>
                <c:pt idx="9">
                  <c:v>France</c:v>
                </c:pt>
              </c:strCache>
            </c:strRef>
          </c:cat>
          <c:val>
            <c:numRef>
              <c:f>'Figure complémentaire 4'!$C$5:$C$14</c:f>
              <c:numCache>
                <c:formatCode>0.0</c:formatCode>
                <c:ptCount val="10"/>
                <c:pt idx="0">
                  <c:v>0.9</c:v>
                </c:pt>
                <c:pt idx="1">
                  <c:v>1</c:v>
                </c:pt>
                <c:pt idx="2">
                  <c:v>0.9</c:v>
                </c:pt>
                <c:pt idx="3">
                  <c:v>1.1000000000000001</c:v>
                </c:pt>
                <c:pt idx="4">
                  <c:v>1.1000000000000001</c:v>
                </c:pt>
                <c:pt idx="5">
                  <c:v>1.2</c:v>
                </c:pt>
                <c:pt idx="6">
                  <c:v>1</c:v>
                </c:pt>
                <c:pt idx="7">
                  <c:v>1</c:v>
                </c:pt>
                <c:pt idx="8">
                  <c:v>1.3</c:v>
                </c:pt>
                <c:pt idx="9">
                  <c:v>1</c:v>
                </c:pt>
              </c:numCache>
            </c:numRef>
          </c:val>
          <c:smooth val="0"/>
          <c:extLst>
            <c:ext xmlns:c16="http://schemas.microsoft.com/office/drawing/2014/chart" uri="{C3380CC4-5D6E-409C-BE32-E72D297353CC}">
              <c16:uniqueId val="{00000007-125C-4AFF-9E8B-64F1CA0D3DCF}"/>
            </c:ext>
          </c:extLst>
        </c:ser>
        <c:dLbls>
          <c:showLegendKey val="0"/>
          <c:showVal val="0"/>
          <c:showCatName val="0"/>
          <c:showSerName val="0"/>
          <c:showPercent val="0"/>
          <c:showBubbleSize val="0"/>
        </c:dLbls>
        <c:marker val="1"/>
        <c:smooth val="0"/>
        <c:axId val="768759728"/>
        <c:axId val="768765712"/>
      </c:lineChart>
      <c:catAx>
        <c:axId val="768764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68758640"/>
        <c:crosses val="autoZero"/>
        <c:auto val="1"/>
        <c:lblAlgn val="ctr"/>
        <c:lblOffset val="100"/>
        <c:tickMarkSkip val="1"/>
        <c:noMultiLvlLbl val="0"/>
      </c:catAx>
      <c:valAx>
        <c:axId val="768758640"/>
        <c:scaling>
          <c:orientation val="minMax"/>
        </c:scaling>
        <c:delete val="1"/>
        <c:axPos val="l"/>
        <c:numFmt formatCode="0.0" sourceLinked="1"/>
        <c:majorTickMark val="none"/>
        <c:minorTickMark val="none"/>
        <c:tickLblPos val="nextTo"/>
        <c:crossAx val="768764080"/>
        <c:crosses val="autoZero"/>
        <c:crossBetween val="between"/>
      </c:valAx>
      <c:valAx>
        <c:axId val="768765712"/>
        <c:scaling>
          <c:orientation val="minMax"/>
          <c:max val="1.6"/>
        </c:scaling>
        <c:delete val="1"/>
        <c:axPos val="r"/>
        <c:numFmt formatCode="0.0" sourceLinked="1"/>
        <c:majorTickMark val="out"/>
        <c:minorTickMark val="none"/>
        <c:tickLblPos val="nextTo"/>
        <c:crossAx val="768759728"/>
        <c:crosses val="max"/>
        <c:crossBetween val="between"/>
      </c:valAx>
      <c:catAx>
        <c:axId val="768759728"/>
        <c:scaling>
          <c:orientation val="minMax"/>
        </c:scaling>
        <c:delete val="1"/>
        <c:axPos val="b"/>
        <c:numFmt formatCode="General" sourceLinked="1"/>
        <c:majorTickMark val="out"/>
        <c:minorTickMark val="none"/>
        <c:tickLblPos val="nextTo"/>
        <c:crossAx val="7687657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79995442473506"/>
          <c:y val="0.15867319952875586"/>
          <c:w val="0.51252480167335057"/>
          <c:h val="0.71867470184313742"/>
        </c:manualLayout>
      </c:layout>
      <c:pieChart>
        <c:varyColors val="1"/>
        <c:ser>
          <c:idx val="0"/>
          <c:order val="0"/>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1-6933-41F2-87EF-5EDCF45310B9}"/>
              </c:ext>
            </c:extLst>
          </c:dPt>
          <c:dPt>
            <c:idx val="1"/>
            <c:bubble3D val="0"/>
            <c:spPr>
              <a:solidFill>
                <a:srgbClr val="EC8BFF"/>
              </a:solidFill>
              <a:ln w="19050">
                <a:solidFill>
                  <a:schemeClr val="lt1"/>
                </a:solidFill>
              </a:ln>
              <a:effectLst/>
            </c:spPr>
            <c:extLst>
              <c:ext xmlns:c16="http://schemas.microsoft.com/office/drawing/2014/chart" uri="{C3380CC4-5D6E-409C-BE32-E72D297353CC}">
                <c16:uniqueId val="{00000003-6933-41F2-87EF-5EDCF45310B9}"/>
              </c:ext>
            </c:extLst>
          </c:dPt>
          <c:dPt>
            <c:idx val="2"/>
            <c:bubble3D val="0"/>
            <c:spPr>
              <a:solidFill>
                <a:srgbClr val="FFFFCC"/>
              </a:solidFill>
              <a:ln w="19050">
                <a:solidFill>
                  <a:schemeClr val="lt1"/>
                </a:solidFill>
              </a:ln>
              <a:effectLst/>
            </c:spPr>
            <c:extLst>
              <c:ext xmlns:c16="http://schemas.microsoft.com/office/drawing/2014/chart" uri="{C3380CC4-5D6E-409C-BE32-E72D297353CC}">
                <c16:uniqueId val="{00000005-6933-41F2-87EF-5EDCF45310B9}"/>
              </c:ext>
            </c:extLst>
          </c:dPt>
          <c:dPt>
            <c:idx val="3"/>
            <c:bubble3D val="0"/>
            <c:spPr>
              <a:solidFill>
                <a:srgbClr val="66FFCC"/>
              </a:solidFill>
              <a:ln w="19050">
                <a:solidFill>
                  <a:schemeClr val="lt1"/>
                </a:solidFill>
              </a:ln>
              <a:effectLst/>
            </c:spPr>
            <c:extLst>
              <c:ext xmlns:c16="http://schemas.microsoft.com/office/drawing/2014/chart" uri="{C3380CC4-5D6E-409C-BE32-E72D297353CC}">
                <c16:uniqueId val="{00000007-6933-41F2-87EF-5EDCF45310B9}"/>
              </c:ext>
            </c:extLst>
          </c:dPt>
          <c:dPt>
            <c:idx val="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9-6933-41F2-87EF-5EDCF45310B9}"/>
              </c:ext>
            </c:extLst>
          </c:dPt>
          <c:dPt>
            <c:idx val="5"/>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B-6933-41F2-87EF-5EDCF45310B9}"/>
              </c:ext>
            </c:extLst>
          </c:dPt>
          <c:dPt>
            <c:idx val="6"/>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D-6933-41F2-87EF-5EDCF45310B9}"/>
              </c:ext>
            </c:extLst>
          </c:dPt>
          <c:dPt>
            <c:idx val="7"/>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F-6933-41F2-87EF-5EDCF45310B9}"/>
              </c:ext>
            </c:extLst>
          </c:dPt>
          <c:dLbls>
            <c:dLbl>
              <c:idx val="0"/>
              <c:layout>
                <c:manualLayout>
                  <c:x val="-6.5473486384149474E-2"/>
                  <c:y val="0.117764906480929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33-41F2-87EF-5EDCF45310B9}"/>
                </c:ext>
              </c:extLst>
            </c:dLbl>
            <c:dLbl>
              <c:idx val="1"/>
              <c:layout>
                <c:manualLayout>
                  <c:x val="-4.4721074162150633E-2"/>
                  <c:y val="2.81779300676547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933-41F2-87EF-5EDCF45310B9}"/>
                </c:ext>
              </c:extLst>
            </c:dLbl>
            <c:dLbl>
              <c:idx val="2"/>
              <c:layout>
                <c:manualLayout>
                  <c:x val="-0.11079414725288082"/>
                  <c:y val="4.35908583002285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33-41F2-87EF-5EDCF45310B9}"/>
                </c:ext>
              </c:extLst>
            </c:dLbl>
            <c:dLbl>
              <c:idx val="3"/>
              <c:layout>
                <c:manualLayout>
                  <c:x val="2.8482588238952986E-2"/>
                  <c:y val="2.40097860603124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933-41F2-87EF-5EDCF45310B9}"/>
                </c:ext>
              </c:extLst>
            </c:dLbl>
            <c:dLbl>
              <c:idx val="4"/>
              <c:layout>
                <c:manualLayout>
                  <c:x val="-0.14906116203325084"/>
                  <c:y val="-9.81456925805518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933-41F2-87EF-5EDCF45310B9}"/>
                </c:ext>
              </c:extLst>
            </c:dLbl>
            <c:dLbl>
              <c:idx val="5"/>
              <c:layout>
                <c:manualLayout>
                  <c:x val="0.17002541344046668"/>
                  <c:y val="-0.17106593097371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933-41F2-87EF-5EDCF45310B9}"/>
                </c:ext>
              </c:extLst>
            </c:dLbl>
            <c:dLbl>
              <c:idx val="6"/>
              <c:layout>
                <c:manualLayout>
                  <c:x val="0.16445435244043446"/>
                  <c:y val="0.1337248561806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933-41F2-87EF-5EDCF45310B9}"/>
                </c:ext>
              </c:extLst>
            </c:dLbl>
            <c:dLbl>
              <c:idx val="7"/>
              <c:layout>
                <c:manualLayout>
                  <c:x val="1.9275561444878492E-2"/>
                  <c:y val="0.14786607139729638"/>
                </c:manualLayout>
              </c:layout>
              <c:tx>
                <c:rich>
                  <a:bodyPr/>
                  <a:lstStyle/>
                  <a:p>
                    <a:fld id="{86F81E68-328F-4222-B36C-CBDAF8BC0FEE}" type="CATEGORYNAME">
                      <a:rPr lang="en-US"/>
                      <a:pPr/>
                      <a:t>[NOM DE CATÉGORIE]</a:t>
                    </a:fld>
                    <a:r>
                      <a:rPr lang="en-US" baseline="0"/>
                      <a:t>
</a:t>
                    </a:r>
                    <a:fld id="{EF35891C-BFE4-47DA-BEF3-6469F42CF31C}" type="VALUE">
                      <a:rPr lang="en-US" baseline="0"/>
                      <a:pPr/>
                      <a:t>[VALEUR]</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6933-41F2-87EF-5EDCF45310B9}"/>
                </c:ext>
              </c:extLst>
            </c:dLbl>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tx1"/>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complémentaire 5'!$A$4:$A$5,'Figure complémentaire 5'!$A$8:$A$10,'Figure complémentaire 5'!$A$13:$A$15)</c:f>
              <c:strCache>
                <c:ptCount val="8"/>
                <c:pt idx="0">
                  <c:v>Recel</c:v>
                </c:pt>
                <c:pt idx="1">
                  <c:v>Trafic d'influence</c:v>
                </c:pt>
                <c:pt idx="2">
                  <c:v>Concussion</c:v>
                </c:pt>
                <c:pt idx="3">
                  <c:v>Blanchiment</c:v>
                </c:pt>
                <c:pt idx="4">
                  <c:v>Corruption</c:v>
                </c:pt>
                <c:pt idx="5">
                  <c:v>Détournement de fonds publics</c:v>
                </c:pt>
                <c:pt idx="6">
                  <c:v>Prise illégale d'intérêts</c:v>
                </c:pt>
                <c:pt idx="7">
                  <c:v>Favoritisme</c:v>
                </c:pt>
              </c:strCache>
            </c:strRef>
          </c:cat>
          <c:val>
            <c:numRef>
              <c:f>('Figure complémentaire 5'!$C$4:$C$5,'Figure complémentaire 5'!$C$8:$C$10,'Figure complémentaire 5'!$C$13:$C$15)</c:f>
              <c:numCache>
                <c:formatCode>0%</c:formatCode>
                <c:ptCount val="8"/>
                <c:pt idx="0">
                  <c:v>9.3939842939694776E-2</c:v>
                </c:pt>
                <c:pt idx="1">
                  <c:v>4.1043117498888726E-2</c:v>
                </c:pt>
                <c:pt idx="2">
                  <c:v>3.5560823825751965E-2</c:v>
                </c:pt>
                <c:pt idx="3">
                  <c:v>6.2231441695065936E-3</c:v>
                </c:pt>
                <c:pt idx="4">
                  <c:v>0.300933471625426</c:v>
                </c:pt>
                <c:pt idx="5">
                  <c:v>0.22136612831530597</c:v>
                </c:pt>
                <c:pt idx="6">
                  <c:v>0.1929174692547044</c:v>
                </c:pt>
                <c:pt idx="7">
                  <c:v>0.10801600237072159</c:v>
                </c:pt>
              </c:numCache>
            </c:numRef>
          </c:val>
          <c:extLst>
            <c:ext xmlns:c16="http://schemas.microsoft.com/office/drawing/2014/chart" uri="{C3380CC4-5D6E-409C-BE32-E72D297353CC}">
              <c16:uniqueId val="{00000010-6933-41F2-87EF-5EDCF45310B9}"/>
            </c:ext>
          </c:extLst>
        </c:ser>
        <c:dLbls>
          <c:showLegendKey val="0"/>
          <c:showVal val="0"/>
          <c:showCatName val="1"/>
          <c:showSerName val="0"/>
          <c:showPercent val="1"/>
          <c:showBubbleSize val="0"/>
          <c:showLeaderLines val="1"/>
        </c:dLbls>
        <c:firstSliceAng val="15"/>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711899205803573"/>
          <c:y val="2.8054286577670333E-2"/>
          <c:w val="0.6"/>
          <c:h val="0.99305555555555558"/>
        </c:manualLayout>
      </c:layout>
      <c:pieChart>
        <c:varyColors val="1"/>
        <c:ser>
          <c:idx val="0"/>
          <c:order val="0"/>
          <c:spPr>
            <a:solidFill>
              <a:schemeClr val="accent1">
                <a:lumMod val="60000"/>
                <a:lumOff val="40000"/>
              </a:schemeClr>
            </a:solidFill>
          </c:spPr>
          <c:dPt>
            <c:idx val="0"/>
            <c:bubble3D val="0"/>
            <c:spPr>
              <a:pattFill prst="pct5">
                <a:fgClr>
                  <a:schemeClr val="accent1">
                    <a:lumMod val="50000"/>
                  </a:schemeClr>
                </a:fgClr>
                <a:bgClr>
                  <a:schemeClr val="accent1">
                    <a:lumMod val="60000"/>
                    <a:lumOff val="40000"/>
                  </a:schemeClr>
                </a:bgClr>
              </a:pattFill>
              <a:ln w="19050">
                <a:solidFill>
                  <a:schemeClr val="lt1"/>
                </a:solidFill>
              </a:ln>
              <a:effectLst/>
            </c:spPr>
            <c:extLst>
              <c:ext xmlns:c16="http://schemas.microsoft.com/office/drawing/2014/chart" uri="{C3380CC4-5D6E-409C-BE32-E72D297353CC}">
                <c16:uniqueId val="{00000001-78E7-435B-B458-F30238BA1D77}"/>
              </c:ext>
            </c:extLst>
          </c:dPt>
          <c:dPt>
            <c:idx val="1"/>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3-78E7-435B-B458-F30238BA1D77}"/>
              </c:ext>
            </c:extLst>
          </c:dPt>
          <c:dLbls>
            <c:dLbl>
              <c:idx val="0"/>
              <c:layout>
                <c:manualLayout>
                  <c:x val="-0.1799708082688406"/>
                  <c:y val="-0.1071911051069200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C267F377-1FCF-409A-BF64-0AFBE2A983F9}" type="CATEGORYNAME">
                      <a:rPr lang="en-US">
                        <a:solidFill>
                          <a:schemeClr val="tx1"/>
                        </a:solidFill>
                      </a:rPr>
                      <a:pPr>
                        <a:defRPr>
                          <a:solidFill>
                            <a:schemeClr val="tx1"/>
                          </a:solidFill>
                        </a:defRPr>
                      </a:pPr>
                      <a:t>[NOM DE CATÉGORIE]</a:t>
                    </a:fld>
                    <a:r>
                      <a:rPr lang="en-US" baseline="0">
                        <a:solidFill>
                          <a:schemeClr val="tx1"/>
                        </a:solidFill>
                      </a:rPr>
                      <a:t>
</a:t>
                    </a:r>
                    <a:fld id="{C108F1FE-6BA7-4518-A300-FC45A9D8853C}" type="VALUE">
                      <a:rPr lang="en-US" baseline="0">
                        <a:solidFill>
                          <a:schemeClr val="tx1"/>
                        </a:solidFill>
                      </a:rPr>
                      <a:pPr>
                        <a:defRPr>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32613183389596506"/>
                      <c:h val="0.46320309768858392"/>
                    </c:manualLayout>
                  </c15:layout>
                  <c15:dlblFieldTable/>
                  <c15:showDataLabelsRange val="0"/>
                </c:ext>
                <c:ext xmlns:c16="http://schemas.microsoft.com/office/drawing/2014/chart" uri="{C3380CC4-5D6E-409C-BE32-E72D297353CC}">
                  <c16:uniqueId val="{00000001-78E7-435B-B458-F30238BA1D77}"/>
                </c:ext>
              </c:extLst>
            </c:dLbl>
            <c:dLbl>
              <c:idx val="1"/>
              <c:layout>
                <c:manualLayout>
                  <c:x val="0.22153716467651791"/>
                  <c:y val="0.1527653494630554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C0A630A9-9994-4087-8838-BD70951BA6E6}" type="CATEGORYNAME">
                      <a:rPr lang="en-US">
                        <a:solidFill>
                          <a:schemeClr val="tx1"/>
                        </a:solidFill>
                      </a:rPr>
                      <a:pPr>
                        <a:defRPr>
                          <a:solidFill>
                            <a:schemeClr val="tx1"/>
                          </a:solidFill>
                        </a:defRPr>
                      </a:pPr>
                      <a:t>[NOM DE CATÉGORIE]</a:t>
                    </a:fld>
                    <a:r>
                      <a:rPr lang="en-US" baseline="0">
                        <a:solidFill>
                          <a:schemeClr val="tx1"/>
                        </a:solidFill>
                      </a:rPr>
                      <a:t>
</a:t>
                    </a:r>
                    <a:fld id="{E219182B-F1AD-4864-991E-4242E63EAE9F}" type="VALUE">
                      <a:rPr lang="en-US" baseline="0">
                        <a:solidFill>
                          <a:schemeClr val="tx1"/>
                        </a:solidFill>
                      </a:rPr>
                      <a:pPr>
                        <a:defRPr>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30629175303875683"/>
                      <c:h val="0.48201589518219184"/>
                    </c:manualLayout>
                  </c15:layout>
                  <c15:dlblFieldTable/>
                  <c15:showDataLabelsRange val="0"/>
                </c:ext>
                <c:ext xmlns:c16="http://schemas.microsoft.com/office/drawing/2014/chart" uri="{C3380CC4-5D6E-409C-BE32-E72D297353CC}">
                  <c16:uniqueId val="{00000003-78E7-435B-B458-F30238BA1D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complémentaire 5'!$F$4:$F$5</c:f>
              <c:strCache>
                <c:ptCount val="2"/>
                <c:pt idx="0">
                  <c:v>Corruption active</c:v>
                </c:pt>
                <c:pt idx="1">
                  <c:v>Corruption passive</c:v>
                </c:pt>
              </c:strCache>
            </c:strRef>
          </c:cat>
          <c:val>
            <c:numRef>
              <c:f>'Figure complémentaire 5'!$G$4:$G$5</c:f>
              <c:numCache>
                <c:formatCode>0%</c:formatCode>
                <c:ptCount val="2"/>
                <c:pt idx="0">
                  <c:v>0.16372795969773299</c:v>
                </c:pt>
                <c:pt idx="1">
                  <c:v>0.13720551192769298</c:v>
                </c:pt>
              </c:numCache>
            </c:numRef>
          </c:val>
          <c:extLst>
            <c:ext xmlns:c16="http://schemas.microsoft.com/office/drawing/2014/chart" uri="{C3380CC4-5D6E-409C-BE32-E72D297353CC}">
              <c16:uniqueId val="{00000004-78E7-435B-B458-F30238BA1D7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930555555555557"/>
          <c:y val="0"/>
          <c:w val="0.60138888888888886"/>
          <c:h val="1"/>
        </c:manualLayout>
      </c:layout>
      <c:pieChart>
        <c:varyColors val="1"/>
        <c:ser>
          <c:idx val="0"/>
          <c:order val="0"/>
          <c:spPr>
            <a:solidFill>
              <a:srgbClr val="EC8BFF">
                <a:alpha val="95000"/>
              </a:srgbClr>
            </a:solidFill>
          </c:spPr>
          <c:dPt>
            <c:idx val="0"/>
            <c:bubble3D val="0"/>
            <c:spPr>
              <a:solidFill>
                <a:srgbClr val="EC8BFF"/>
              </a:solidFill>
              <a:ln w="19050">
                <a:solidFill>
                  <a:schemeClr val="lt1"/>
                </a:solidFill>
              </a:ln>
              <a:effectLst/>
            </c:spPr>
            <c:extLst>
              <c:ext xmlns:c16="http://schemas.microsoft.com/office/drawing/2014/chart" uri="{C3380CC4-5D6E-409C-BE32-E72D297353CC}">
                <c16:uniqueId val="{00000001-0D7E-4A18-B22B-E1370A8470BF}"/>
              </c:ext>
            </c:extLst>
          </c:dPt>
          <c:dPt>
            <c:idx val="1"/>
            <c:bubble3D val="0"/>
            <c:spPr>
              <a:pattFill prst="pct5">
                <a:fgClr>
                  <a:schemeClr val="tx1">
                    <a:lumMod val="75000"/>
                    <a:lumOff val="25000"/>
                  </a:schemeClr>
                </a:fgClr>
                <a:bgClr>
                  <a:srgbClr val="EC8BFF"/>
                </a:bgClr>
              </a:pattFill>
              <a:ln w="19050">
                <a:solidFill>
                  <a:schemeClr val="lt1"/>
                </a:solidFill>
              </a:ln>
              <a:effectLst/>
            </c:spPr>
            <c:extLst>
              <c:ext xmlns:c16="http://schemas.microsoft.com/office/drawing/2014/chart" uri="{C3380CC4-5D6E-409C-BE32-E72D297353CC}">
                <c16:uniqueId val="{00000003-0D7E-4A18-B22B-E1370A8470BF}"/>
              </c:ext>
            </c:extLst>
          </c:dPt>
          <c:dLbls>
            <c:dLbl>
              <c:idx val="0"/>
              <c:layout>
                <c:manualLayout>
                  <c:x val="0.18518527519455391"/>
                  <c:y val="-0.23686412136449247"/>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4E384E1D-8B6A-4167-B02D-A0E3D65CF2A5}" type="CATEGORYNAME">
                      <a:rPr lang="en-US">
                        <a:solidFill>
                          <a:schemeClr val="tx1"/>
                        </a:solidFill>
                      </a:rPr>
                      <a:pPr>
                        <a:defRPr>
                          <a:solidFill>
                            <a:schemeClr val="tx1"/>
                          </a:solidFill>
                        </a:defRPr>
                      </a:pPr>
                      <a:t>[NOM DE CATÉGORIE]</a:t>
                    </a:fld>
                    <a:r>
                      <a:rPr lang="en-US" baseline="0">
                        <a:solidFill>
                          <a:schemeClr val="tx1"/>
                        </a:solidFill>
                      </a:rPr>
                      <a:t>
</a:t>
                    </a:r>
                    <a:fld id="{2E713AD5-824D-410A-A471-E40E3D65C547}" type="VALUE">
                      <a:rPr lang="en-US" baseline="0">
                        <a:solidFill>
                          <a:schemeClr val="tx1"/>
                        </a:solidFill>
                      </a:rPr>
                      <a:pPr>
                        <a:defRPr>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33398042868690031"/>
                      <c:h val="0.50337647962313858"/>
                    </c:manualLayout>
                  </c15:layout>
                  <c15:dlblFieldTable/>
                  <c15:showDataLabelsRange val="0"/>
                </c:ext>
                <c:ext xmlns:c16="http://schemas.microsoft.com/office/drawing/2014/chart" uri="{C3380CC4-5D6E-409C-BE32-E72D297353CC}">
                  <c16:uniqueId val="{00000001-0D7E-4A18-B22B-E1370A8470BF}"/>
                </c:ext>
              </c:extLst>
            </c:dLbl>
            <c:dLbl>
              <c:idx val="1"/>
              <c:layout>
                <c:manualLayout>
                  <c:x val="-0.17284005761204649"/>
                  <c:y val="0.16686959295599804"/>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C135401A-1A0D-4A58-8DD2-12796A0244C7}" type="CATEGORYNAME">
                      <a:rPr lang="en-US">
                        <a:solidFill>
                          <a:schemeClr val="tx1"/>
                        </a:solidFill>
                      </a:rPr>
                      <a:pPr>
                        <a:defRPr>
                          <a:solidFill>
                            <a:schemeClr val="tx1"/>
                          </a:solidFill>
                        </a:defRPr>
                      </a:pPr>
                      <a:t>[NOM DE CATÉGORIE]</a:t>
                    </a:fld>
                    <a:r>
                      <a:rPr lang="en-US" baseline="0">
                        <a:solidFill>
                          <a:schemeClr val="tx1"/>
                        </a:solidFill>
                      </a:rPr>
                      <a:t>
</a:t>
                    </a:r>
                    <a:fld id="{130EBE02-F1C2-4012-8B69-831388B081E6}" type="VALUE">
                      <a:rPr lang="en-US" baseline="0">
                        <a:solidFill>
                          <a:schemeClr val="tx1"/>
                        </a:solidFill>
                      </a:rPr>
                      <a:pPr>
                        <a:defRPr>
                          <a:solidFill>
                            <a:schemeClr val="tx1"/>
                          </a:solidFill>
                        </a:defRPr>
                      </a:pPr>
                      <a:t>[VALEUR]</a:t>
                    </a:fld>
                    <a:endParaRPr lang="en-US" baseline="0">
                      <a:solidFill>
                        <a:schemeClr val="tx1"/>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32289389259020684"/>
                      <c:h val="0.5263047045846736"/>
                    </c:manualLayout>
                  </c15:layout>
                  <c15:dlblFieldTable/>
                  <c15:showDataLabelsRange val="0"/>
                </c:ext>
                <c:ext xmlns:c16="http://schemas.microsoft.com/office/drawing/2014/chart" uri="{C3380CC4-5D6E-409C-BE32-E72D297353CC}">
                  <c16:uniqueId val="{00000003-0D7E-4A18-B22B-E1370A8470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complémentaire 5'!$F$6:$F$7</c:f>
              <c:strCache>
                <c:ptCount val="2"/>
                <c:pt idx="0">
                  <c:v>Trafic d'influence passif</c:v>
                </c:pt>
                <c:pt idx="1">
                  <c:v>Trafic d'influence actif</c:v>
                </c:pt>
              </c:strCache>
            </c:strRef>
          </c:cat>
          <c:val>
            <c:numRef>
              <c:f>'Figure complémentaire 5'!$G$6:$G$7</c:f>
              <c:numCache>
                <c:formatCode>0%</c:formatCode>
                <c:ptCount val="2"/>
                <c:pt idx="0">
                  <c:v>2.592976737294414E-2</c:v>
                </c:pt>
                <c:pt idx="1">
                  <c:v>1.5113350125944584E-2</c:v>
                </c:pt>
              </c:numCache>
            </c:numRef>
          </c:val>
          <c:extLst>
            <c:ext xmlns:c16="http://schemas.microsoft.com/office/drawing/2014/chart" uri="{C3380CC4-5D6E-409C-BE32-E72D297353CC}">
              <c16:uniqueId val="{00000004-0D7E-4A18-B22B-E1370A8470BF}"/>
            </c:ext>
          </c:extLst>
        </c:ser>
        <c:dLbls>
          <c:showLegendKey val="0"/>
          <c:showVal val="0"/>
          <c:showCatName val="1"/>
          <c:showSerName val="0"/>
          <c:showPercent val="1"/>
          <c:showBubbleSize val="0"/>
          <c:showLeaderLines val="1"/>
        </c:dLbls>
        <c:firstSliceAng val="13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122118570392011E-2"/>
          <c:y val="7.2480345405335739E-2"/>
          <c:w val="0.91129881568211413"/>
          <c:h val="0.85503930918932869"/>
        </c:manualLayout>
      </c:layout>
      <c:ofPieChart>
        <c:ofPieType val="bar"/>
        <c:varyColors val="1"/>
        <c:ser>
          <c:idx val="0"/>
          <c:order val="0"/>
          <c:dPt>
            <c:idx val="0"/>
            <c:bubble3D val="0"/>
            <c:spPr>
              <a:solidFill>
                <a:srgbClr val="F5993B"/>
              </a:solidFill>
              <a:ln w="19050">
                <a:solidFill>
                  <a:schemeClr val="lt1"/>
                </a:solidFill>
              </a:ln>
              <a:effectLst/>
            </c:spPr>
            <c:extLst>
              <c:ext xmlns:c16="http://schemas.microsoft.com/office/drawing/2014/chart" uri="{C3380CC4-5D6E-409C-BE32-E72D297353CC}">
                <c16:uniqueId val="{00000001-A46B-445B-A96E-19A024EB1107}"/>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A46B-445B-A96E-19A024EB110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46B-445B-A96E-19A024EB1107}"/>
              </c:ext>
            </c:extLst>
          </c:dPt>
          <c:dPt>
            <c:idx val="3"/>
            <c:bubble3D val="0"/>
            <c:spPr>
              <a:solidFill>
                <a:srgbClr val="334F9E"/>
              </a:solidFill>
              <a:ln w="19050">
                <a:solidFill>
                  <a:schemeClr val="lt1"/>
                </a:solidFill>
              </a:ln>
              <a:effectLst/>
            </c:spPr>
            <c:extLst>
              <c:ext xmlns:c16="http://schemas.microsoft.com/office/drawing/2014/chart" uri="{C3380CC4-5D6E-409C-BE32-E72D297353CC}">
                <c16:uniqueId val="{00000007-A46B-445B-A96E-19A024EB1107}"/>
              </c:ext>
            </c:extLst>
          </c:dPt>
          <c:dLbls>
            <c:dLbl>
              <c:idx val="0"/>
              <c:layout>
                <c:manualLayout>
                  <c:x val="0.16604278661758598"/>
                  <c:y val="2.3431534472825043E-2"/>
                </c:manualLayout>
              </c:layout>
              <c:tx>
                <c:rich>
                  <a:bodyPr/>
                  <a:lstStyle/>
                  <a:p>
                    <a:fld id="{A9A431FE-F45A-4A8A-AD6D-31B5833480B9}" type="CATEGORYNAME">
                      <a:rPr lang="en-US"/>
                      <a:pPr/>
                      <a:t>[NOM DE CATÉGORIE]</a:t>
                    </a:fld>
                    <a:r>
                      <a:rPr lang="en-US" baseline="0"/>
                      <a:t>
54%</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46B-445B-A96E-19A024EB1107}"/>
                </c:ext>
              </c:extLst>
            </c:dLbl>
            <c:dLbl>
              <c:idx val="1"/>
              <c:layout>
                <c:manualLayout>
                  <c:x val="-0.14397602988449365"/>
                  <c:y val="0"/>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FF495FA7-FCBE-49A0-A0CE-A9E35D08B9C7}" type="CATEGORYNAME">
                      <a:rPr lang="en-US"/>
                      <a:pPr>
                        <a:defRPr b="1">
                          <a:solidFill>
                            <a:schemeClr val="bg1"/>
                          </a:solidFill>
                        </a:defRPr>
                      </a:pPr>
                      <a:t>[NOM DE CATÉGORIE]</a:t>
                    </a:fld>
                    <a:r>
                      <a:rPr lang="en-US" baseline="0"/>
                      <a:t>
</a:t>
                    </a:r>
                    <a:fld id="{1539F61F-7213-4671-9D1A-25CF202DF78D}" type="CELLREF">
                      <a:rPr lang="en-US" baseline="0"/>
                      <a:pPr>
                        <a:defRPr b="1">
                          <a:solidFill>
                            <a:schemeClr val="bg1"/>
                          </a:solidFill>
                        </a:defRPr>
                      </a:pPr>
                      <a:t>[REFCELL]</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dlblFTEntry>
                      <c15:txfldGUID>{1539F61F-7213-4671-9D1A-25CF202DF78D}</c15:txfldGUID>
                      <c15:f>'Figure complémentaire 7'!$C$5</c15:f>
                      <c15:dlblFieldTableCache>
                        <c:ptCount val="1"/>
                        <c:pt idx="0">
                          <c:v>71%</c:v>
                        </c:pt>
                      </c15:dlblFieldTableCache>
                    </c15:dlblFTEntry>
                  </c15:dlblFieldTable>
                  <c15:showDataLabelsRange val="0"/>
                </c:ext>
                <c:ext xmlns:c16="http://schemas.microsoft.com/office/drawing/2014/chart" uri="{C3380CC4-5D6E-409C-BE32-E72D297353CC}">
                  <c16:uniqueId val="{00000003-A46B-445B-A96E-19A024EB1107}"/>
                </c:ext>
              </c:extLst>
            </c:dLbl>
            <c:dLbl>
              <c:idx val="2"/>
              <c:layout>
                <c:manualLayout>
                  <c:x val="-0.13784939031494062"/>
                  <c:y val="0"/>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D0E7B3EC-8C81-429B-ADBB-01DDECBE6A82}" type="CATEGORYNAME">
                      <a:rPr lang="en-US"/>
                      <a:pPr>
                        <a:defRPr b="1">
                          <a:solidFill>
                            <a:schemeClr val="bg1"/>
                          </a:solidFill>
                        </a:defRPr>
                      </a:pPr>
                      <a:t>[NOM DE CATÉGORIE]</a:t>
                    </a:fld>
                    <a:r>
                      <a:rPr lang="en-US" baseline="0"/>
                      <a:t>
</a:t>
                    </a:r>
                    <a:fld id="{AE61024A-2631-4AAC-AEA3-D9CD56F8717E}" type="CELLREF">
                      <a:rPr lang="en-US" baseline="0"/>
                      <a:pPr>
                        <a:defRPr b="1">
                          <a:solidFill>
                            <a:schemeClr val="bg1"/>
                          </a:solidFill>
                        </a:defRPr>
                      </a:pPr>
                      <a:t>[REFCELL]</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dlblFTEntry>
                      <c15:txfldGUID>{AE61024A-2631-4AAC-AEA3-D9CD56F8717E}</c15:txfldGUID>
                      <c15:f>'Figure complémentaire 7'!$C$6</c15:f>
                      <c15:dlblFieldTableCache>
                        <c:ptCount val="1"/>
                        <c:pt idx="0">
                          <c:v>29%</c:v>
                        </c:pt>
                      </c15:dlblFieldTableCache>
                    </c15:dlblFTEntry>
                  </c15:dlblFieldTable>
                  <c15:showDataLabelsRange val="0"/>
                </c:ext>
                <c:ext xmlns:c16="http://schemas.microsoft.com/office/drawing/2014/chart" uri="{C3380CC4-5D6E-409C-BE32-E72D297353CC}">
                  <c16:uniqueId val="{00000005-A46B-445B-A96E-19A024EB1107}"/>
                </c:ext>
              </c:extLst>
            </c:dLbl>
            <c:dLbl>
              <c:idx val="3"/>
              <c:layout>
                <c:manualLayout>
                  <c:x val="-0.22055890390076388"/>
                  <c:y val="1.9848665258306128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fld id="{0206D788-71C9-49BD-9FFF-9E8A10043AA7}" type="CELLREF">
                      <a:rPr lang="en-US" b="1">
                        <a:solidFill>
                          <a:schemeClr val="bg1"/>
                        </a:solidFill>
                      </a:rPr>
                      <a:pPr>
                        <a:defRPr b="1">
                          <a:solidFill>
                            <a:schemeClr val="bg1"/>
                          </a:solidFill>
                        </a:defRPr>
                      </a:pPr>
                      <a:t>[REFCELL]</a:t>
                    </a:fld>
                    <a:r>
                      <a:rPr lang="en-US" b="1" baseline="0">
                        <a:solidFill>
                          <a:schemeClr val="bg1"/>
                        </a:solidFill>
                      </a:rPr>
                      <a:t>
46%</a:t>
                    </a:r>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layout>
                    <c:manualLayout>
                      <c:w val="0.18640057130524135"/>
                      <c:h val="0.25920850137635237"/>
                    </c:manualLayout>
                  </c15:layout>
                  <c15:dlblFieldTable>
                    <c15:dlblFTEntry>
                      <c15:txfldGUID>{0206D788-71C9-49BD-9FFF-9E8A10043AA7}</c15:txfldGUID>
                      <c15:f>"Personnes physiques"</c15:f>
                      <c15:dlblFieldTableCache>
                        <c:ptCount val="1"/>
                        <c:pt idx="0">
                          <c:v>Personnes physiques</c:v>
                        </c:pt>
                      </c15:dlblFieldTableCache>
                    </c15:dlblFTEntry>
                  </c15:dlblFieldTable>
                  <c15:showDataLabelsRange val="0"/>
                </c:ext>
                <c:ext xmlns:c16="http://schemas.microsoft.com/office/drawing/2014/chart" uri="{C3380CC4-5D6E-409C-BE32-E72D297353CC}">
                  <c16:uniqueId val="{00000007-A46B-445B-A96E-19A024EB11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complémentaire 7'!$A$4:$A$6</c:f>
              <c:strCache>
                <c:ptCount val="3"/>
                <c:pt idx="0">
                  <c:v>Personnes morales</c:v>
                </c:pt>
                <c:pt idx="1">
                  <c:v>Hommes</c:v>
                </c:pt>
                <c:pt idx="2">
                  <c:v>Femmes</c:v>
                </c:pt>
              </c:strCache>
            </c:strRef>
          </c:cat>
          <c:val>
            <c:numRef>
              <c:f>'Figure complémentaire 7'!$B$4:$B$6</c:f>
              <c:numCache>
                <c:formatCode>General</c:formatCode>
                <c:ptCount val="3"/>
                <c:pt idx="0">
                  <c:v>2316</c:v>
                </c:pt>
                <c:pt idx="1">
                  <c:v>1367</c:v>
                </c:pt>
                <c:pt idx="2">
                  <c:v>553</c:v>
                </c:pt>
              </c:numCache>
            </c:numRef>
          </c:val>
          <c:extLst>
            <c:ext xmlns:c16="http://schemas.microsoft.com/office/drawing/2014/chart" uri="{C3380CC4-5D6E-409C-BE32-E72D297353CC}">
              <c16:uniqueId val="{00000008-A46B-445B-A96E-19A024EB1107}"/>
            </c:ext>
          </c:extLst>
        </c:ser>
        <c:dLbls>
          <c:dLblPos val="bestFit"/>
          <c:showLegendKey val="0"/>
          <c:showVal val="0"/>
          <c:showCatName val="1"/>
          <c:showSerName val="0"/>
          <c:showPercent val="1"/>
          <c:showBubbleSize val="0"/>
          <c:showLeaderLines val="1"/>
        </c:dLbls>
        <c:gapWidth val="100"/>
        <c:splitType val="pos"/>
        <c:splitPos val="2"/>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complémentaire 7'!$C$8</c:f>
              <c:strCache>
                <c:ptCount val="1"/>
                <c:pt idx="0">
                  <c:v>Personnes morales</c:v>
                </c:pt>
              </c:strCache>
            </c:strRef>
          </c:tx>
          <c:spPr>
            <a:solidFill>
              <a:srgbClr val="F5993B"/>
            </a:solidFill>
            <a:ln>
              <a:noFill/>
            </a:ln>
            <a:effectLst/>
          </c:spPr>
          <c:invertIfNegative val="0"/>
          <c:dLbls>
            <c:dLbl>
              <c:idx val="2"/>
              <c:layout>
                <c:manualLayout>
                  <c:x val="7.21625022273780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03-456F-9EF7-E51E20E29420}"/>
                </c:ext>
              </c:extLst>
            </c:dLbl>
            <c:dLbl>
              <c:idx val="6"/>
              <c:layout>
                <c:manualLayout>
                  <c:x val="1.729884428365448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03-456F-9EF7-E51E20E2942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7'!$A$10:$A$19</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Détournements de fonds publics</c:v>
                </c:pt>
                <c:pt idx="8">
                  <c:v>Recel</c:v>
                </c:pt>
                <c:pt idx="9">
                  <c:v>Blanchiment</c:v>
                </c:pt>
              </c:strCache>
            </c:strRef>
          </c:cat>
          <c:val>
            <c:numRef>
              <c:f>'Figure complémentaire 7'!$C$10:$C$19</c:f>
              <c:numCache>
                <c:formatCode>0%</c:formatCode>
                <c:ptCount val="10"/>
                <c:pt idx="0">
                  <c:v>0.28999999999999998</c:v>
                </c:pt>
                <c:pt idx="1">
                  <c:v>0.28000000000000003</c:v>
                </c:pt>
                <c:pt idx="2">
                  <c:v>0.24</c:v>
                </c:pt>
                <c:pt idx="3">
                  <c:v>0.4</c:v>
                </c:pt>
                <c:pt idx="4">
                  <c:v>0.76</c:v>
                </c:pt>
                <c:pt idx="5">
                  <c:v>0.37</c:v>
                </c:pt>
                <c:pt idx="6">
                  <c:v>0.55000000000000004</c:v>
                </c:pt>
                <c:pt idx="7">
                  <c:v>0.76</c:v>
                </c:pt>
                <c:pt idx="8">
                  <c:v>0.86</c:v>
                </c:pt>
                <c:pt idx="9">
                  <c:v>0.86</c:v>
                </c:pt>
              </c:numCache>
            </c:numRef>
          </c:val>
          <c:extLst>
            <c:ext xmlns:c16="http://schemas.microsoft.com/office/drawing/2014/chart" uri="{C3380CC4-5D6E-409C-BE32-E72D297353CC}">
              <c16:uniqueId val="{00000002-5E03-456F-9EF7-E51E20E29420}"/>
            </c:ext>
          </c:extLst>
        </c:ser>
        <c:ser>
          <c:idx val="1"/>
          <c:order val="1"/>
          <c:tx>
            <c:strRef>
              <c:f>'Figure complémentaire 7'!$D$8</c:f>
              <c:strCache>
                <c:ptCount val="1"/>
                <c:pt idx="0">
                  <c:v>Personnes physiques</c:v>
                </c:pt>
              </c:strCache>
            </c:strRef>
          </c:tx>
          <c:spPr>
            <a:solidFill>
              <a:srgbClr val="334F9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complémentaire 7'!$A$10:$A$19</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Détournements de fonds publics</c:v>
                </c:pt>
                <c:pt idx="8">
                  <c:v>Recel</c:v>
                </c:pt>
                <c:pt idx="9">
                  <c:v>Blanchiment</c:v>
                </c:pt>
              </c:strCache>
            </c:strRef>
          </c:cat>
          <c:val>
            <c:numRef>
              <c:f>'Figure complémentaire 7'!$D$10:$D$19</c:f>
              <c:numCache>
                <c:formatCode>0%</c:formatCode>
                <c:ptCount val="10"/>
                <c:pt idx="0">
                  <c:v>0.71</c:v>
                </c:pt>
                <c:pt idx="1">
                  <c:v>0.72</c:v>
                </c:pt>
                <c:pt idx="2">
                  <c:v>0.76</c:v>
                </c:pt>
                <c:pt idx="3">
                  <c:v>0.6</c:v>
                </c:pt>
                <c:pt idx="4">
                  <c:v>0.24</c:v>
                </c:pt>
                <c:pt idx="5">
                  <c:v>0.63</c:v>
                </c:pt>
                <c:pt idx="6">
                  <c:v>0.44999999999999996</c:v>
                </c:pt>
                <c:pt idx="7">
                  <c:v>0.24</c:v>
                </c:pt>
                <c:pt idx="8">
                  <c:v>0.14000000000000001</c:v>
                </c:pt>
                <c:pt idx="9">
                  <c:v>0.14000000000000001</c:v>
                </c:pt>
              </c:numCache>
            </c:numRef>
          </c:val>
          <c:extLst>
            <c:ext xmlns:c16="http://schemas.microsoft.com/office/drawing/2014/chart" uri="{C3380CC4-5D6E-409C-BE32-E72D297353CC}">
              <c16:uniqueId val="{00000003-5E03-456F-9EF7-E51E20E29420}"/>
            </c:ext>
          </c:extLst>
        </c:ser>
        <c:dLbls>
          <c:showLegendKey val="0"/>
          <c:showVal val="0"/>
          <c:showCatName val="0"/>
          <c:showSerName val="0"/>
          <c:showPercent val="0"/>
          <c:showBubbleSize val="0"/>
        </c:dLbls>
        <c:gapWidth val="75"/>
        <c:overlap val="100"/>
        <c:axId val="768760816"/>
        <c:axId val="768759184"/>
      </c:barChart>
      <c:catAx>
        <c:axId val="768760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768759184"/>
        <c:crosses val="autoZero"/>
        <c:auto val="1"/>
        <c:lblAlgn val="ctr"/>
        <c:lblOffset val="100"/>
        <c:noMultiLvlLbl val="0"/>
      </c:catAx>
      <c:valAx>
        <c:axId val="768759184"/>
        <c:scaling>
          <c:orientation val="minMax"/>
          <c:max val="1"/>
          <c:min val="0"/>
        </c:scaling>
        <c:delete val="1"/>
        <c:axPos val="b"/>
        <c:numFmt formatCode="0%" sourceLinked="1"/>
        <c:majorTickMark val="out"/>
        <c:minorTickMark val="none"/>
        <c:tickLblPos val="nextTo"/>
        <c:crossAx val="76876081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withinLinear" id="19">
  <a:schemeClr val="accent6"/>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323950</xdr:colOff>
      <xdr:row>11</xdr:row>
      <xdr:rowOff>187206</xdr:rowOff>
    </xdr:from>
    <xdr:to>
      <xdr:col>9</xdr:col>
      <xdr:colOff>597185</xdr:colOff>
      <xdr:row>33</xdr:row>
      <xdr:rowOff>112059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142874</xdr:colOff>
      <xdr:row>14</xdr:row>
      <xdr:rowOff>147637</xdr:rowOff>
    </xdr:from>
    <xdr:to>
      <xdr:col>7</xdr:col>
      <xdr:colOff>152399</xdr:colOff>
      <xdr:row>34</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428627</xdr:colOff>
      <xdr:row>22</xdr:row>
      <xdr:rowOff>19050</xdr:rowOff>
    </xdr:from>
    <xdr:to>
      <xdr:col>8</xdr:col>
      <xdr:colOff>307256</xdr:colOff>
      <xdr:row>32</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28575</xdr:rowOff>
    </xdr:from>
    <xdr:to>
      <xdr:col>11</xdr:col>
      <xdr:colOff>8009</xdr:colOff>
      <xdr:row>53</xdr:row>
      <xdr:rowOff>76200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33</xdr:row>
      <xdr:rowOff>19049</xdr:rowOff>
    </xdr:from>
    <xdr:to>
      <xdr:col>6</xdr:col>
      <xdr:colOff>10753</xdr:colOff>
      <xdr:row>51</xdr:row>
      <xdr:rowOff>180974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xdr:row>
      <xdr:rowOff>158378</xdr:rowOff>
    </xdr:from>
    <xdr:to>
      <xdr:col>4</xdr:col>
      <xdr:colOff>209549</xdr:colOff>
      <xdr:row>31</xdr:row>
      <xdr:rowOff>161925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95250</xdr:rowOff>
    </xdr:from>
    <xdr:to>
      <xdr:col>4</xdr:col>
      <xdr:colOff>41275</xdr:colOff>
      <xdr:row>36</xdr:row>
      <xdr:rowOff>95250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15</xdr:row>
      <xdr:rowOff>76200</xdr:rowOff>
    </xdr:from>
    <xdr:to>
      <xdr:col>8</xdr:col>
      <xdr:colOff>112182</xdr:colOff>
      <xdr:row>36</xdr:row>
      <xdr:rowOff>64174</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110837</xdr:colOff>
      <xdr:row>31</xdr:row>
      <xdr:rowOff>35502</xdr:rowOff>
    </xdr:from>
    <xdr:to>
      <xdr:col>2</xdr:col>
      <xdr:colOff>736022</xdr:colOff>
      <xdr:row>44</xdr:row>
      <xdr:rowOff>112568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787977</xdr:colOff>
      <xdr:row>31</xdr:row>
      <xdr:rowOff>34637</xdr:rowOff>
    </xdr:from>
    <xdr:to>
      <xdr:col>6</xdr:col>
      <xdr:colOff>0</xdr:colOff>
      <xdr:row>44</xdr:row>
      <xdr:rowOff>111703</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19049</xdr:rowOff>
    </xdr:from>
    <xdr:to>
      <xdr:col>6</xdr:col>
      <xdr:colOff>10753</xdr:colOff>
      <xdr:row>62</xdr:row>
      <xdr:rowOff>181840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8659</xdr:colOff>
      <xdr:row>64</xdr:row>
      <xdr:rowOff>27708</xdr:rowOff>
    </xdr:from>
    <xdr:to>
      <xdr:col>6</xdr:col>
      <xdr:colOff>0</xdr:colOff>
      <xdr:row>80</xdr:row>
      <xdr:rowOff>147204</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86967</xdr:colOff>
      <xdr:row>2</xdr:row>
      <xdr:rowOff>261937</xdr:rowOff>
    </xdr:from>
    <xdr:to>
      <xdr:col>19</xdr:col>
      <xdr:colOff>47874</xdr:colOff>
      <xdr:row>65</xdr:row>
      <xdr:rowOff>23813</xdr:rowOff>
    </xdr:to>
    <xdr:pic>
      <xdr:nvPicPr>
        <xdr:cNvPr id="3" name="Image 2"/>
        <xdr:cNvPicPr>
          <a:picLocks noChangeAspect="1"/>
        </xdr:cNvPicPr>
      </xdr:nvPicPr>
      <xdr:blipFill>
        <a:blip xmlns:r="http://schemas.openxmlformats.org/officeDocument/2006/relationships" r:embed="rId1"/>
        <a:stretch>
          <a:fillRect/>
        </a:stretch>
      </xdr:blipFill>
      <xdr:spPr>
        <a:xfrm>
          <a:off x="7087842" y="642937"/>
          <a:ext cx="8628657" cy="120967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148166</xdr:colOff>
      <xdr:row>28</xdr:row>
      <xdr:rowOff>21169</xdr:rowOff>
    </xdr:from>
    <xdr:to>
      <xdr:col>3</xdr:col>
      <xdr:colOff>691355</xdr:colOff>
      <xdr:row>65</xdr:row>
      <xdr:rowOff>55036</xdr:rowOff>
    </xdr:to>
    <xdr:grpSp>
      <xdr:nvGrpSpPr>
        <xdr:cNvPr id="2" name="Groupe 1"/>
        <xdr:cNvGrpSpPr/>
      </xdr:nvGrpSpPr>
      <xdr:grpSpPr>
        <a:xfrm>
          <a:off x="148166" y="5590378"/>
          <a:ext cx="8065995" cy="7226214"/>
          <a:chOff x="11641667" y="8894633"/>
          <a:chExt cx="8067939" cy="7272867"/>
        </a:xfrm>
      </xdr:grpSpPr>
      <xdr:graphicFrame macro="">
        <xdr:nvGraphicFramePr>
          <xdr:cNvPr id="3" name="Graphique 2"/>
          <xdr:cNvGraphicFramePr>
            <a:graphicFrameLocks/>
          </xdr:cNvGraphicFramePr>
        </xdr:nvGraphicFramePr>
        <xdr:xfrm>
          <a:off x="11641667" y="8894633"/>
          <a:ext cx="8067939" cy="724746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xdr:nvGraphicFramePr>
        <xdr:xfrm>
          <a:off x="11641667" y="13413717"/>
          <a:ext cx="8067939" cy="275378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xml><?xml version="1.0" encoding="utf-8"?>
<c:userShapes xmlns:c="http://schemas.openxmlformats.org/drawingml/2006/chart">
  <cdr:relSizeAnchor xmlns:cdr="http://schemas.openxmlformats.org/drawingml/2006/chartDrawing">
    <cdr:from>
      <cdr:x>0.02479</cdr:x>
      <cdr:y>0.56899</cdr:y>
    </cdr:from>
    <cdr:to>
      <cdr:x>0.20306</cdr:x>
      <cdr:y>0.6544</cdr:y>
    </cdr:to>
    <cdr:sp macro="" textlink="">
      <cdr:nvSpPr>
        <cdr:cNvPr id="2" name="ZoneTexte 1"/>
        <cdr:cNvSpPr txBox="1"/>
      </cdr:nvSpPr>
      <cdr:spPr>
        <a:xfrm xmlns:a="http://schemas.openxmlformats.org/drawingml/2006/main">
          <a:off x="200025" y="4124324"/>
          <a:ext cx="1438275" cy="619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900" b="1"/>
            <a:t>Actes relevant de la fraude</a:t>
          </a:r>
          <a:r>
            <a:rPr lang="fr-FR" sz="900" b="1" baseline="0"/>
            <a:t> ou </a:t>
          </a:r>
          <a:r>
            <a:rPr lang="fr-FR" sz="900" b="1"/>
            <a:t>de la tromperie </a:t>
          </a:r>
        </a:p>
      </cdr:txBody>
    </cdr:sp>
  </cdr:relSizeAnchor>
  <cdr:relSizeAnchor xmlns:cdr="http://schemas.openxmlformats.org/drawingml/2006/chartDrawing">
    <cdr:from>
      <cdr:x>0.21408</cdr:x>
      <cdr:y>0.56943</cdr:y>
    </cdr:from>
    <cdr:to>
      <cdr:x>0.39235</cdr:x>
      <cdr:y>0.65484</cdr:y>
    </cdr:to>
    <cdr:sp macro="" textlink="">
      <cdr:nvSpPr>
        <cdr:cNvPr id="14" name="ZoneTexte 1"/>
        <cdr:cNvSpPr txBox="1"/>
      </cdr:nvSpPr>
      <cdr:spPr>
        <a:xfrm xmlns:a="http://schemas.openxmlformats.org/drawingml/2006/main">
          <a:off x="1727200" y="4127500"/>
          <a:ext cx="1438275" cy="619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Atteintes</a:t>
          </a:r>
          <a:r>
            <a:rPr lang="fr-FR" sz="900" b="1" baseline="0"/>
            <a:t> à l'ordre public et à l'autorité de l'Etat</a:t>
          </a:r>
          <a:endParaRPr lang="fr-FR" sz="900" b="1"/>
        </a:p>
      </cdr:txBody>
    </cdr:sp>
  </cdr:relSizeAnchor>
  <cdr:relSizeAnchor xmlns:cdr="http://schemas.openxmlformats.org/drawingml/2006/chartDrawing">
    <cdr:from>
      <cdr:x>0.40534</cdr:x>
      <cdr:y>0.57337</cdr:y>
    </cdr:from>
    <cdr:to>
      <cdr:x>0.58361</cdr:x>
      <cdr:y>0.65878</cdr:y>
    </cdr:to>
    <cdr:sp macro="" textlink="">
      <cdr:nvSpPr>
        <cdr:cNvPr id="15" name="ZoneTexte 1"/>
        <cdr:cNvSpPr txBox="1"/>
      </cdr:nvSpPr>
      <cdr:spPr>
        <a:xfrm xmlns:a="http://schemas.openxmlformats.org/drawingml/2006/main">
          <a:off x="3270250" y="4156075"/>
          <a:ext cx="1438275" cy="619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Atteintes aux biens</a:t>
          </a:r>
          <a:r>
            <a:rPr lang="fr-FR" sz="900" b="1" baseline="0"/>
            <a:t> sans violence ni menace</a:t>
          </a:r>
          <a:endParaRPr lang="fr-FR" sz="900" b="1"/>
        </a:p>
      </cdr:txBody>
    </cdr:sp>
  </cdr:relSizeAnchor>
  <cdr:relSizeAnchor xmlns:cdr="http://schemas.openxmlformats.org/drawingml/2006/chartDrawing">
    <cdr:from>
      <cdr:x>0.60053</cdr:x>
      <cdr:y>0.57506</cdr:y>
    </cdr:from>
    <cdr:to>
      <cdr:x>0.7788</cdr:x>
      <cdr:y>0.66048</cdr:y>
    </cdr:to>
    <cdr:sp macro="" textlink="">
      <cdr:nvSpPr>
        <cdr:cNvPr id="16" name="ZoneTexte 1"/>
        <cdr:cNvSpPr txBox="1"/>
      </cdr:nvSpPr>
      <cdr:spPr>
        <a:xfrm xmlns:a="http://schemas.openxmlformats.org/drawingml/2006/main">
          <a:off x="4845050" y="4167717"/>
          <a:ext cx="1438275" cy="619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Actes portant atteintes ou visant à porter atteinte à la personne</a:t>
          </a:r>
        </a:p>
      </cdr:txBody>
    </cdr:sp>
  </cdr:relSizeAnchor>
  <cdr:relSizeAnchor xmlns:cdr="http://schemas.openxmlformats.org/drawingml/2006/chartDrawing">
    <cdr:from>
      <cdr:x>0.78287</cdr:x>
      <cdr:y>0.57214</cdr:y>
    </cdr:from>
    <cdr:to>
      <cdr:x>0.96114</cdr:x>
      <cdr:y>0.65756</cdr:y>
    </cdr:to>
    <cdr:sp macro="" textlink="">
      <cdr:nvSpPr>
        <cdr:cNvPr id="18" name="ZoneTexte 1"/>
        <cdr:cNvSpPr txBox="1"/>
      </cdr:nvSpPr>
      <cdr:spPr>
        <a:xfrm xmlns:a="http://schemas.openxmlformats.org/drawingml/2006/main">
          <a:off x="6316133" y="4146550"/>
          <a:ext cx="1438275" cy="619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Autres</a:t>
          </a:r>
          <a:r>
            <a:rPr lang="fr-FR" sz="900" b="1" baseline="0"/>
            <a:t> contextes</a:t>
          </a:r>
          <a:endParaRPr lang="fr-FR" sz="900" b="1"/>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95250</xdr:colOff>
      <xdr:row>15</xdr:row>
      <xdr:rowOff>161925</xdr:rowOff>
    </xdr:from>
    <xdr:to>
      <xdr:col>7</xdr:col>
      <xdr:colOff>647700</xdr:colOff>
      <xdr:row>37</xdr:row>
      <xdr:rowOff>104775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xdr:colOff>
      <xdr:row>16</xdr:row>
      <xdr:rowOff>66675</xdr:rowOff>
    </xdr:from>
    <xdr:to>
      <xdr:col>5</xdr:col>
      <xdr:colOff>580727</xdr:colOff>
      <xdr:row>40</xdr:row>
      <xdr:rowOff>92470</xdr:rowOff>
    </xdr:to>
    <xdr:grpSp>
      <xdr:nvGrpSpPr>
        <xdr:cNvPr id="2" name="Groupe 1"/>
        <xdr:cNvGrpSpPr/>
      </xdr:nvGrpSpPr>
      <xdr:grpSpPr>
        <a:xfrm>
          <a:off x="190500" y="3248025"/>
          <a:ext cx="6724352" cy="4597795"/>
          <a:chOff x="458787" y="2289703"/>
          <a:chExt cx="7514433" cy="5138738"/>
        </a:xfrm>
      </xdr:grpSpPr>
      <xdr:graphicFrame macro="">
        <xdr:nvGraphicFramePr>
          <xdr:cNvPr id="3" name="Graphique 2"/>
          <xdr:cNvGraphicFramePr/>
        </xdr:nvGraphicFramePr>
        <xdr:xfrm>
          <a:off x="458787" y="2289703"/>
          <a:ext cx="7202488" cy="51387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xdr:nvGraphicFramePr>
        <xdr:xfrm>
          <a:off x="5811044" y="6009217"/>
          <a:ext cx="2139647" cy="135016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phique 4"/>
          <xdr:cNvGraphicFramePr/>
        </xdr:nvGraphicFramePr>
        <xdr:xfrm>
          <a:off x="5915821" y="2311135"/>
          <a:ext cx="2057399" cy="1398498"/>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7.xml><?xml version="1.0" encoding="utf-8"?>
<c:userShapes xmlns:c="http://schemas.openxmlformats.org/drawingml/2006/chart">
  <cdr:relSizeAnchor xmlns:cdr="http://schemas.openxmlformats.org/drawingml/2006/chartDrawing">
    <cdr:from>
      <cdr:x>0.3774</cdr:x>
      <cdr:y>0.8721</cdr:y>
    </cdr:from>
    <cdr:to>
      <cdr:x>0.87814</cdr:x>
      <cdr:y>0.97266</cdr:y>
    </cdr:to>
    <cdr:cxnSp macro="">
      <cdr:nvCxnSpPr>
        <cdr:cNvPr id="3" name="Connecteur droit 2"/>
        <cdr:cNvCxnSpPr/>
      </cdr:nvCxnSpPr>
      <cdr:spPr>
        <a:xfrm xmlns:a="http://schemas.openxmlformats.org/drawingml/2006/main">
          <a:off x="2721187" y="4481513"/>
          <a:ext cx="3610558" cy="516731"/>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0.65395</cdr:x>
      <cdr:y>0.45162</cdr:y>
    </cdr:from>
    <cdr:to>
      <cdr:x>0.93511</cdr:x>
      <cdr:y>0.74239</cdr:y>
    </cdr:to>
    <cdr:cxnSp macro="">
      <cdr:nvCxnSpPr>
        <cdr:cNvPr id="5" name="Connecteur droit 4"/>
        <cdr:cNvCxnSpPr/>
      </cdr:nvCxnSpPr>
      <cdr:spPr>
        <a:xfrm xmlns:a="http://schemas.openxmlformats.org/drawingml/2006/main">
          <a:off x="4214812" y="2076450"/>
          <a:ext cx="1812164" cy="133690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0.59651</cdr:x>
      <cdr:y>0.04253</cdr:y>
    </cdr:from>
    <cdr:to>
      <cdr:x>0.85615</cdr:x>
      <cdr:y>0.28495</cdr:y>
    </cdr:to>
    <cdr:cxnSp macro="">
      <cdr:nvCxnSpPr>
        <cdr:cNvPr id="10" name="Connecteur droit 9"/>
        <cdr:cNvCxnSpPr/>
      </cdr:nvCxnSpPr>
      <cdr:spPr>
        <a:xfrm xmlns:a="http://schemas.openxmlformats.org/drawingml/2006/main" flipV="1">
          <a:off x="3844636" y="195546"/>
          <a:ext cx="1673426" cy="1114574"/>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0.62943</cdr:x>
      <cdr:y>0.25952</cdr:y>
    </cdr:from>
    <cdr:to>
      <cdr:x>0.90753</cdr:x>
      <cdr:y>0.35557</cdr:y>
    </cdr:to>
    <cdr:cxnSp macro="">
      <cdr:nvCxnSpPr>
        <cdr:cNvPr id="12" name="Connecteur droit 11"/>
        <cdr:cNvCxnSpPr/>
      </cdr:nvCxnSpPr>
      <cdr:spPr>
        <a:xfrm xmlns:a="http://schemas.openxmlformats.org/drawingml/2006/main" flipV="1">
          <a:off x="4056784" y="1193223"/>
          <a:ext cx="1792432" cy="441613"/>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2</xdr:col>
      <xdr:colOff>428627</xdr:colOff>
      <xdr:row>22</xdr:row>
      <xdr:rowOff>19050</xdr:rowOff>
    </xdr:from>
    <xdr:to>
      <xdr:col>8</xdr:col>
      <xdr:colOff>307256</xdr:colOff>
      <xdr:row>32</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28575</xdr:rowOff>
    </xdr:from>
    <xdr:to>
      <xdr:col>11</xdr:col>
      <xdr:colOff>8009</xdr:colOff>
      <xdr:row>53</xdr:row>
      <xdr:rowOff>76200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33</xdr:row>
      <xdr:rowOff>19049</xdr:rowOff>
    </xdr:from>
    <xdr:to>
      <xdr:col>6</xdr:col>
      <xdr:colOff>10753</xdr:colOff>
      <xdr:row>51</xdr:row>
      <xdr:rowOff>180974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xdr:row>
      <xdr:rowOff>158378</xdr:rowOff>
    </xdr:from>
    <xdr:to>
      <xdr:col>4</xdr:col>
      <xdr:colOff>209549</xdr:colOff>
      <xdr:row>31</xdr:row>
      <xdr:rowOff>161925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ommun\BESCO\2.%20D&#233;linquance%20&#233;co%20-%20fi\Demande%20AFA%20(RECLASSER%20DANS%20DEMANDES)\Publication%20conjointe%20AFA%20-%20SSMSI\1.%20Programme%20final\Sorties\Donn&#233;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sheetName val="Figure 5"/>
      <sheetName val="Figure 5 bis"/>
      <sheetName val="Figure 6"/>
      <sheetName val="Figure 7"/>
      <sheetName val="Figure 8"/>
      <sheetName val="Figure 10"/>
      <sheetName val="Figure 11"/>
      <sheetName val="Figure 12"/>
      <sheetName val="Figure 12a"/>
      <sheetName val="Figure 13"/>
      <sheetName val="Figure 14"/>
      <sheetName val="Figure 14 (b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workbookViewId="0">
      <selection sqref="A1:D1"/>
    </sheetView>
  </sheetViews>
  <sheetFormatPr baseColWidth="10" defaultRowHeight="15" x14ac:dyDescent="0.25"/>
  <sheetData>
    <row r="1" spans="1:7" ht="18" x14ac:dyDescent="0.25">
      <c r="A1" s="160" t="s">
        <v>552</v>
      </c>
      <c r="B1" s="160"/>
      <c r="C1" s="160"/>
      <c r="D1" s="160"/>
      <c r="E1" s="103"/>
      <c r="F1" s="103"/>
      <c r="G1" s="103"/>
    </row>
    <row r="2" spans="1:7" ht="18" x14ac:dyDescent="0.25">
      <c r="A2" s="160" t="s">
        <v>522</v>
      </c>
      <c r="B2" s="160"/>
      <c r="C2" s="160"/>
      <c r="D2" s="160"/>
      <c r="E2" s="160"/>
      <c r="F2" s="160"/>
      <c r="G2" s="160"/>
    </row>
    <row r="3" spans="1:7" x14ac:dyDescent="0.25">
      <c r="A3" s="118">
        <v>45748</v>
      </c>
    </row>
    <row r="4" spans="1:7" s="1" customFormat="1" x14ac:dyDescent="0.25">
      <c r="A4" s="118"/>
    </row>
    <row r="5" spans="1:7" x14ac:dyDescent="0.25">
      <c r="A5" s="115" t="s">
        <v>568</v>
      </c>
    </row>
    <row r="6" spans="1:7" s="1" customFormat="1" x14ac:dyDescent="0.25">
      <c r="A6" s="115"/>
    </row>
    <row r="7" spans="1:7" x14ac:dyDescent="0.25">
      <c r="A7" s="116" t="s">
        <v>516</v>
      </c>
    </row>
    <row r="8" spans="1:7" x14ac:dyDescent="0.25">
      <c r="A8" s="115" t="s">
        <v>523</v>
      </c>
    </row>
    <row r="9" spans="1:7" x14ac:dyDescent="0.25">
      <c r="A9" s="115" t="s">
        <v>551</v>
      </c>
    </row>
    <row r="10" spans="1:7" x14ac:dyDescent="0.25">
      <c r="A10" s="115"/>
    </row>
    <row r="11" spans="1:7" ht="18" x14ac:dyDescent="0.35">
      <c r="A11" s="116" t="s">
        <v>517</v>
      </c>
    </row>
    <row r="12" spans="1:7" x14ac:dyDescent="0.25">
      <c r="A12" s="115" t="s">
        <v>117</v>
      </c>
    </row>
    <row r="13" spans="1:7" ht="18" x14ac:dyDescent="0.35">
      <c r="A13" s="116" t="s">
        <v>518</v>
      </c>
      <c r="B13" s="116"/>
    </row>
    <row r="14" spans="1:7" x14ac:dyDescent="0.25">
      <c r="A14" s="117" t="s">
        <v>524</v>
      </c>
    </row>
    <row r="15" spans="1:7" x14ac:dyDescent="0.25">
      <c r="A15" s="117" t="s">
        <v>526</v>
      </c>
    </row>
    <row r="16" spans="1:7" x14ac:dyDescent="0.25">
      <c r="A16" s="117" t="s">
        <v>530</v>
      </c>
    </row>
    <row r="17" spans="1:2" x14ac:dyDescent="0.25">
      <c r="A17" s="117" t="s">
        <v>531</v>
      </c>
    </row>
    <row r="18" spans="1:2" x14ac:dyDescent="0.25">
      <c r="A18" s="117" t="s">
        <v>535</v>
      </c>
      <c r="B18" s="137"/>
    </row>
    <row r="19" spans="1:2" x14ac:dyDescent="0.25">
      <c r="A19" s="117" t="s">
        <v>534</v>
      </c>
    </row>
    <row r="20" spans="1:2" x14ac:dyDescent="0.25">
      <c r="A20" s="117" t="s">
        <v>537</v>
      </c>
    </row>
    <row r="21" spans="1:2" x14ac:dyDescent="0.25">
      <c r="A21" s="117" t="s">
        <v>540</v>
      </c>
    </row>
    <row r="22" spans="1:2" x14ac:dyDescent="0.25">
      <c r="A22" s="117" t="s">
        <v>541</v>
      </c>
    </row>
    <row r="23" spans="1:2" x14ac:dyDescent="0.25">
      <c r="A23" s="128" t="s">
        <v>539</v>
      </c>
    </row>
    <row r="24" spans="1:2" x14ac:dyDescent="0.25">
      <c r="A24" s="117" t="s">
        <v>543</v>
      </c>
    </row>
    <row r="25" spans="1:2" s="1" customFormat="1" x14ac:dyDescent="0.25">
      <c r="A25" s="117" t="s">
        <v>544</v>
      </c>
    </row>
    <row r="26" spans="1:2" s="1" customFormat="1" x14ac:dyDescent="0.25">
      <c r="A26" s="117" t="s">
        <v>546</v>
      </c>
    </row>
    <row r="27" spans="1:2" s="1" customFormat="1" x14ac:dyDescent="0.25">
      <c r="A27" s="117" t="s">
        <v>547</v>
      </c>
    </row>
    <row r="29" spans="1:2" x14ac:dyDescent="0.25">
      <c r="A29" s="116" t="s">
        <v>519</v>
      </c>
    </row>
    <row r="30" spans="1:2" x14ac:dyDescent="0.25">
      <c r="A30" s="115" t="s">
        <v>520</v>
      </c>
    </row>
    <row r="31" spans="1:2" x14ac:dyDescent="0.25">
      <c r="A31" s="115" t="s">
        <v>521</v>
      </c>
    </row>
  </sheetData>
  <mergeCells count="2">
    <mergeCell ref="A1:D1"/>
    <mergeCell ref="A2:G2"/>
  </mergeCells>
  <hyperlinks>
    <hyperlink ref="A19" location="'Figure complémentaire 6'!A1" display="Figure complémentaire-6 Analyse par groupe d’infraction d’atteinte à la probité entre 2016 et 2024"/>
    <hyperlink ref="A20" location="'Tableau complément'!A1" display="Tableau complémentaire Classement des natures d'infraction par groupe et sous groupe d’infraction d’atteinte à la probité"/>
    <hyperlink ref="A14" location="'Figure 1'!A1" display="Figure-1 Évolution du nombre d’infractions d’atteinte à la probité entre 2016 et 2024"/>
    <hyperlink ref="A15" location="'Figure 2'!A1" display="Figure-2 Nombre moyen d’infractions d’atteinte à la probité par an  pour 100 000 habitants entre 2016 et 2024"/>
    <hyperlink ref="A16" location="'Figure 3'!A1" display="Figure-3 Part des infractions connexes dans les procédures d’atteinte à la probité"/>
    <hyperlink ref="A17" location="'Figure complémentaire 4'!A1" display="Figure-4 Nombre moyen d’infractions d’atteintes à la probité par an pour 100 000 habitants entre 2016 et 2024, par taille d’unité urbaine "/>
    <hyperlink ref="A18" location="'Figure complémentaire 5'!A1" display="Figure complémentaire-5 : Répartition par groupes d’infractions d’atteinte à la probité entre 2016 et 2024"/>
    <hyperlink ref="A21" location="'Figure complémentaire 7'!A1" display="Figure complémentaire 7 Profil des victimes d'infractions d’atteinte à la probité"/>
    <hyperlink ref="A22" location="'Figure complémentaire 8'!A1" display="Figure complémentaire 8 Sexe et âge des victimes d’atteinte à la probité"/>
    <hyperlink ref="A24" location="'Figure complémentaire 10'!A1" display="Figure complémentaire-10 Profil des mis en cause pour des infractions d’atteinte à la probité"/>
    <hyperlink ref="A26" location="'Figure complémentaire 12'!A1" display="Figure complémentaire-12 Répartition des infractions par groupe et infractions connexes des atteintes à la probité entre 2016 et 2024 dans les COM"/>
    <hyperlink ref="A27" location="'Figure complémentaire 13'!A1" display="Figure complémentaire-13 Sexe et âge des victimes et des mis en cause d'atteinte à la probité dans les COM"/>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showGridLines="0" zoomScale="85" zoomScaleNormal="85" workbookViewId="0"/>
  </sheetViews>
  <sheetFormatPr baseColWidth="10" defaultColWidth="9.140625" defaultRowHeight="15" x14ac:dyDescent="0.25"/>
  <cols>
    <col min="1" max="1" width="16.7109375" style="1" bestFit="1" customWidth="1"/>
    <col min="2" max="7" width="13.140625" style="1" customWidth="1"/>
    <col min="8" max="8" width="14" style="1" customWidth="1"/>
    <col min="9" max="9" width="7" style="95" bestFit="1" customWidth="1"/>
    <col min="10" max="10" width="7.7109375" style="24" bestFit="1" customWidth="1"/>
    <col min="11" max="11" width="11.7109375" style="24" bestFit="1" customWidth="1"/>
    <col min="12" max="12" width="12" style="24" bestFit="1" customWidth="1"/>
    <col min="13" max="13" width="12.28515625" style="24" customWidth="1"/>
    <col min="14" max="14" width="12.42578125" style="95" customWidth="1"/>
    <col min="15" max="15" width="13.5703125" style="1" customWidth="1"/>
    <col min="16" max="16" width="13.7109375" style="1" customWidth="1"/>
    <col min="17" max="16384" width="9.140625" style="1"/>
  </cols>
  <sheetData>
    <row r="1" spans="1:22" x14ac:dyDescent="0.25">
      <c r="A1" s="138" t="s">
        <v>467</v>
      </c>
      <c r="H1" s="95"/>
      <c r="J1" s="95"/>
      <c r="K1" s="95"/>
      <c r="L1" s="95"/>
      <c r="M1" s="95"/>
      <c r="O1" s="95"/>
      <c r="P1" s="95"/>
      <c r="Q1" s="95"/>
      <c r="R1" s="95"/>
      <c r="S1" s="95"/>
      <c r="T1" s="95"/>
      <c r="U1" s="95"/>
      <c r="V1" s="95"/>
    </row>
    <row r="2" spans="1:22" x14ac:dyDescent="0.25">
      <c r="H2" s="95"/>
      <c r="I2" s="24"/>
      <c r="N2" s="24"/>
      <c r="O2" s="24"/>
      <c r="P2" s="24"/>
      <c r="Q2" s="95"/>
      <c r="R2" s="95"/>
      <c r="S2" s="95"/>
      <c r="T2" s="95"/>
      <c r="U2" s="95"/>
      <c r="V2" s="95"/>
    </row>
    <row r="3" spans="1:22" x14ac:dyDescent="0.25">
      <c r="H3" s="95"/>
      <c r="I3" s="24"/>
      <c r="N3" s="24"/>
      <c r="O3" s="24"/>
      <c r="P3" s="24"/>
      <c r="Q3" s="95"/>
      <c r="R3" s="95"/>
      <c r="S3" s="95"/>
      <c r="T3" s="95"/>
      <c r="U3" s="95"/>
      <c r="V3" s="95"/>
    </row>
    <row r="4" spans="1:22" x14ac:dyDescent="0.25">
      <c r="A4" s="47"/>
      <c r="B4" s="174" t="s">
        <v>218</v>
      </c>
      <c r="C4" s="174"/>
      <c r="D4" s="175" t="s">
        <v>207</v>
      </c>
      <c r="E4" s="176"/>
      <c r="F4" s="174" t="s">
        <v>208</v>
      </c>
      <c r="G4" s="174"/>
      <c r="H4" s="95"/>
      <c r="I4" s="24"/>
      <c r="N4" s="24"/>
      <c r="O4" s="24"/>
      <c r="P4" s="24"/>
      <c r="Q4" s="95"/>
      <c r="R4" s="95"/>
      <c r="S4" s="95"/>
      <c r="T4" s="95"/>
      <c r="U4" s="95"/>
      <c r="V4" s="95"/>
    </row>
    <row r="5" spans="1:22" ht="69.75" customHeight="1" x14ac:dyDescent="0.25">
      <c r="A5" s="42"/>
      <c r="B5" s="43" t="s">
        <v>219</v>
      </c>
      <c r="C5" s="43" t="s">
        <v>504</v>
      </c>
      <c r="D5" s="77" t="s">
        <v>219</v>
      </c>
      <c r="E5" s="78" t="s">
        <v>504</v>
      </c>
      <c r="F5" s="43" t="s">
        <v>219</v>
      </c>
      <c r="G5" s="43" t="s">
        <v>504</v>
      </c>
      <c r="H5" s="95"/>
      <c r="I5" s="24"/>
      <c r="J5" s="53"/>
      <c r="K5" s="54" t="str">
        <f>B5</f>
        <v>Ensemble de la population 2021</v>
      </c>
      <c r="L5" s="54"/>
      <c r="M5" s="54" t="str">
        <f>C5</f>
        <v>Victimes pour atteintes à la probité 2016-2024</v>
      </c>
      <c r="N5" s="24"/>
      <c r="O5" s="24"/>
      <c r="P5" s="24"/>
      <c r="Q5" s="95"/>
      <c r="R5" s="95"/>
      <c r="S5" s="95"/>
      <c r="T5" s="95"/>
      <c r="U5" s="95"/>
      <c r="V5" s="95"/>
    </row>
    <row r="6" spans="1:22" x14ac:dyDescent="0.25">
      <c r="A6" s="39" t="s">
        <v>220</v>
      </c>
      <c r="B6" s="112">
        <v>0.17670870705574787</v>
      </c>
      <c r="C6" s="113">
        <v>0.01</v>
      </c>
      <c r="D6" s="139">
        <v>9.0294490926294518E-2</v>
      </c>
      <c r="E6" s="141">
        <v>0</v>
      </c>
      <c r="F6" s="140">
        <v>8.6414216129453353E-2</v>
      </c>
      <c r="G6" s="140">
        <v>0</v>
      </c>
      <c r="H6" s="95"/>
      <c r="I6" s="24"/>
      <c r="J6" s="53" t="s">
        <v>207</v>
      </c>
      <c r="K6" s="55">
        <f>D14</f>
        <v>0.48358562535256205</v>
      </c>
      <c r="L6" s="56"/>
      <c r="M6" s="56">
        <f>E14</f>
        <v>0.72</v>
      </c>
      <c r="N6" s="24"/>
      <c r="O6" s="24"/>
      <c r="P6" s="24"/>
      <c r="Q6" s="95"/>
      <c r="R6" s="95"/>
      <c r="S6" s="95"/>
      <c r="T6" s="95"/>
      <c r="U6" s="95"/>
      <c r="V6" s="95"/>
    </row>
    <row r="7" spans="1:22" x14ac:dyDescent="0.25">
      <c r="A7" s="44" t="s">
        <v>221</v>
      </c>
      <c r="B7" s="142">
        <v>0.11952430527275178</v>
      </c>
      <c r="C7" s="143">
        <v>7.0000000000000007E-2</v>
      </c>
      <c r="D7" s="144">
        <v>6.1172533872720349E-2</v>
      </c>
      <c r="E7" s="146">
        <v>0.05</v>
      </c>
      <c r="F7" s="145">
        <v>5.8351771400031428E-2</v>
      </c>
      <c r="G7" s="145">
        <v>0.02</v>
      </c>
      <c r="H7" s="95"/>
      <c r="I7" s="24"/>
      <c r="J7" s="53" t="s">
        <v>208</v>
      </c>
      <c r="K7" s="55">
        <f>F14</f>
        <v>0.51641437464743789</v>
      </c>
      <c r="L7" s="56"/>
      <c r="M7" s="56">
        <f>G14</f>
        <v>0.29000000000000004</v>
      </c>
      <c r="N7" s="24"/>
      <c r="O7" s="24"/>
      <c r="P7" s="24"/>
      <c r="Q7" s="95"/>
      <c r="R7" s="95"/>
      <c r="S7" s="95"/>
      <c r="T7" s="95"/>
      <c r="U7" s="95"/>
      <c r="V7" s="95"/>
    </row>
    <row r="8" spans="1:22" x14ac:dyDescent="0.25">
      <c r="A8" s="39" t="s">
        <v>222</v>
      </c>
      <c r="B8" s="112">
        <v>0.11503971023385602</v>
      </c>
      <c r="C8" s="113">
        <v>0.2</v>
      </c>
      <c r="D8" s="139">
        <v>5.6535764526029153E-2</v>
      </c>
      <c r="E8" s="141">
        <v>0.14000000000000001</v>
      </c>
      <c r="F8" s="140">
        <v>5.8503945707826868E-2</v>
      </c>
      <c r="G8" s="140">
        <v>0.06</v>
      </c>
      <c r="H8" s="95"/>
      <c r="I8" s="24"/>
      <c r="N8" s="24"/>
      <c r="O8" s="24"/>
      <c r="P8" s="24"/>
      <c r="Q8" s="95"/>
      <c r="R8" s="95"/>
      <c r="S8" s="95"/>
      <c r="T8" s="95"/>
      <c r="U8" s="95"/>
      <c r="V8" s="95"/>
    </row>
    <row r="9" spans="1:22" x14ac:dyDescent="0.25">
      <c r="A9" s="44" t="s">
        <v>223</v>
      </c>
      <c r="B9" s="142">
        <v>0.12387985306802392</v>
      </c>
      <c r="C9" s="143">
        <v>0.24</v>
      </c>
      <c r="D9" s="144">
        <v>6.0463875673634891E-2</v>
      </c>
      <c r="E9" s="146">
        <v>0.17</v>
      </c>
      <c r="F9" s="145">
        <v>6.341597739438902E-2</v>
      </c>
      <c r="G9" s="145">
        <v>7.0000000000000007E-2</v>
      </c>
      <c r="H9" s="95"/>
      <c r="I9" s="24"/>
      <c r="N9" s="24"/>
      <c r="O9" s="24"/>
      <c r="P9" s="24"/>
      <c r="Q9" s="95"/>
      <c r="R9" s="95"/>
      <c r="S9" s="95"/>
      <c r="T9" s="95"/>
      <c r="U9" s="95"/>
      <c r="V9" s="95"/>
    </row>
    <row r="10" spans="1:22" x14ac:dyDescent="0.25">
      <c r="A10" s="39" t="s">
        <v>224</v>
      </c>
      <c r="B10" s="112">
        <v>0.13151351433839531</v>
      </c>
      <c r="C10" s="113">
        <v>0.24</v>
      </c>
      <c r="D10" s="139">
        <v>6.4885699365082233E-2</v>
      </c>
      <c r="E10" s="141">
        <v>0.17</v>
      </c>
      <c r="F10" s="140">
        <v>6.6627814973313076E-2</v>
      </c>
      <c r="G10" s="140">
        <v>7.0000000000000007E-2</v>
      </c>
      <c r="H10" s="95"/>
      <c r="I10" s="24"/>
      <c r="N10" s="24"/>
      <c r="O10" s="24"/>
      <c r="P10" s="24"/>
      <c r="Q10" s="95"/>
      <c r="R10" s="95"/>
      <c r="S10" s="95"/>
      <c r="T10" s="95"/>
      <c r="U10" s="95"/>
      <c r="V10" s="95"/>
    </row>
    <row r="11" spans="1:22" x14ac:dyDescent="0.25">
      <c r="A11" s="44" t="s">
        <v>225</v>
      </c>
      <c r="B11" s="142">
        <v>0.12639351651979205</v>
      </c>
      <c r="C11" s="143">
        <v>0.16</v>
      </c>
      <c r="D11" s="144">
        <v>6.0923415170608827E-2</v>
      </c>
      <c r="E11" s="146">
        <v>0.12</v>
      </c>
      <c r="F11" s="145">
        <v>6.5470101349183241E-2</v>
      </c>
      <c r="G11" s="145">
        <v>0.04</v>
      </c>
      <c r="H11" s="95"/>
      <c r="J11" s="95"/>
      <c r="K11" s="95"/>
      <c r="L11" s="95"/>
      <c r="M11" s="95"/>
      <c r="O11" s="95"/>
      <c r="P11" s="95"/>
      <c r="Q11" s="95"/>
      <c r="R11" s="95"/>
      <c r="S11" s="95"/>
      <c r="T11" s="95"/>
      <c r="U11" s="95"/>
      <c r="V11" s="95"/>
    </row>
    <row r="12" spans="1:22" x14ac:dyDescent="0.25">
      <c r="A12" s="39" t="s">
        <v>226</v>
      </c>
      <c r="B12" s="112">
        <v>0.1120125342772961</v>
      </c>
      <c r="C12" s="113">
        <v>0.08</v>
      </c>
      <c r="D12" s="139">
        <v>5.2166287258602395E-2</v>
      </c>
      <c r="E12" s="141">
        <v>0.06</v>
      </c>
      <c r="F12" s="140">
        <v>5.9846247018693705E-2</v>
      </c>
      <c r="G12" s="140">
        <v>0.02</v>
      </c>
      <c r="H12" s="95"/>
      <c r="J12" s="95"/>
      <c r="K12" s="95"/>
      <c r="L12" s="95"/>
      <c r="M12" s="95"/>
      <c r="O12" s="95"/>
      <c r="P12" s="95"/>
      <c r="Q12" s="95"/>
      <c r="R12" s="95"/>
      <c r="S12" s="95"/>
      <c r="T12" s="95"/>
      <c r="U12" s="95"/>
      <c r="V12" s="95"/>
    </row>
    <row r="13" spans="1:22" x14ac:dyDescent="0.25">
      <c r="A13" s="44" t="s">
        <v>227</v>
      </c>
      <c r="B13" s="142">
        <v>9.4927859234136922E-2</v>
      </c>
      <c r="C13" s="143">
        <v>0.02</v>
      </c>
      <c r="D13" s="144">
        <v>3.7143558559589659E-2</v>
      </c>
      <c r="E13" s="146">
        <v>0.01</v>
      </c>
      <c r="F13" s="145">
        <v>5.7784300674547255E-2</v>
      </c>
      <c r="G13" s="145">
        <v>0.01</v>
      </c>
      <c r="H13" s="95"/>
      <c r="J13" s="95"/>
      <c r="K13" s="95"/>
      <c r="L13" s="95"/>
      <c r="M13" s="95"/>
      <c r="O13" s="95"/>
      <c r="P13" s="95"/>
      <c r="Q13" s="95"/>
      <c r="R13" s="95"/>
      <c r="S13" s="95"/>
      <c r="T13" s="95"/>
      <c r="U13" s="95"/>
      <c r="V13" s="95"/>
    </row>
    <row r="14" spans="1:22" x14ac:dyDescent="0.25">
      <c r="A14" s="50" t="s">
        <v>218</v>
      </c>
      <c r="B14" s="147"/>
      <c r="C14" s="147"/>
      <c r="D14" s="148">
        <f>SUM(D6:D13)</f>
        <v>0.48358562535256205</v>
      </c>
      <c r="E14" s="149">
        <f xml:space="preserve"> SUM(E6:E13)</f>
        <v>0.72</v>
      </c>
      <c r="F14" s="147">
        <f>SUM(F6:F13)</f>
        <v>0.51641437464743789</v>
      </c>
      <c r="G14" s="147">
        <f xml:space="preserve"> SUM(G6:G13)</f>
        <v>0.29000000000000004</v>
      </c>
      <c r="H14" s="95"/>
      <c r="J14" s="95"/>
      <c r="K14" s="95"/>
      <c r="L14" s="95"/>
      <c r="M14" s="95"/>
      <c r="O14" s="95"/>
      <c r="P14" s="95"/>
      <c r="Q14" s="95"/>
      <c r="R14" s="95"/>
      <c r="S14" s="95"/>
      <c r="T14" s="95"/>
      <c r="U14" s="95"/>
      <c r="V14" s="95"/>
    </row>
    <row r="15" spans="1:22" x14ac:dyDescent="0.25">
      <c r="E15" s="109"/>
      <c r="H15" s="95"/>
      <c r="J15" s="95"/>
      <c r="K15" s="95"/>
      <c r="L15" s="95"/>
      <c r="M15" s="95"/>
      <c r="O15" s="95"/>
      <c r="P15" s="95"/>
      <c r="Q15" s="95"/>
      <c r="R15" s="95"/>
      <c r="S15" s="95"/>
      <c r="T15" s="95"/>
      <c r="U15" s="95"/>
      <c r="V15" s="95"/>
    </row>
    <row r="16" spans="1:22" x14ac:dyDescent="0.25">
      <c r="H16" s="95"/>
      <c r="J16" s="95"/>
      <c r="K16" s="95"/>
      <c r="L16" s="95"/>
      <c r="M16" s="95"/>
      <c r="O16" s="95"/>
      <c r="P16" s="95"/>
      <c r="Q16" s="95"/>
      <c r="R16" s="95"/>
      <c r="S16" s="95"/>
      <c r="T16" s="95"/>
      <c r="U16" s="95"/>
      <c r="V16" s="95"/>
    </row>
    <row r="17" spans="1:22" x14ac:dyDescent="0.25">
      <c r="A17" s="172" t="s">
        <v>228</v>
      </c>
      <c r="B17" s="172"/>
      <c r="C17" s="172"/>
      <c r="D17" s="172"/>
      <c r="E17" s="172"/>
      <c r="F17" s="172"/>
      <c r="H17" s="95"/>
      <c r="J17" s="95"/>
      <c r="K17" s="95"/>
      <c r="L17" s="95"/>
      <c r="M17" s="95"/>
      <c r="O17" s="95"/>
      <c r="P17" s="95"/>
      <c r="Q17" s="95"/>
      <c r="R17" s="95"/>
      <c r="S17" s="95"/>
      <c r="T17" s="95"/>
      <c r="U17" s="95"/>
      <c r="V17" s="95"/>
    </row>
    <row r="18" spans="1:22" x14ac:dyDescent="0.25">
      <c r="H18" s="95"/>
      <c r="J18" s="95"/>
      <c r="K18" s="95"/>
      <c r="L18" s="95"/>
      <c r="M18" s="95"/>
      <c r="O18" s="95"/>
      <c r="P18" s="95"/>
      <c r="Q18" s="95"/>
      <c r="R18" s="95"/>
      <c r="S18" s="95"/>
      <c r="T18" s="95"/>
      <c r="U18" s="95"/>
      <c r="V18" s="95"/>
    </row>
    <row r="19" spans="1:22" x14ac:dyDescent="0.25">
      <c r="H19" s="95"/>
      <c r="J19" s="95"/>
      <c r="K19" s="95"/>
      <c r="L19" s="95"/>
      <c r="M19" s="95"/>
      <c r="O19" s="95"/>
      <c r="P19" s="95"/>
      <c r="Q19" s="95"/>
      <c r="R19" s="95"/>
      <c r="S19" s="95"/>
      <c r="T19" s="95"/>
      <c r="U19" s="95"/>
      <c r="V19" s="95"/>
    </row>
    <row r="20" spans="1:22" x14ac:dyDescent="0.25">
      <c r="H20" s="95"/>
      <c r="J20" s="95"/>
      <c r="K20" s="95"/>
      <c r="L20" s="95"/>
      <c r="M20" s="95"/>
      <c r="O20" s="95"/>
      <c r="P20" s="95"/>
      <c r="Q20" s="95"/>
      <c r="R20" s="95"/>
      <c r="S20" s="95"/>
      <c r="T20" s="95"/>
      <c r="U20" s="95"/>
      <c r="V20" s="95"/>
    </row>
    <row r="21" spans="1:22" x14ac:dyDescent="0.25">
      <c r="H21" s="95"/>
      <c r="J21" s="95"/>
      <c r="K21" s="95"/>
      <c r="L21" s="95"/>
      <c r="M21" s="95"/>
      <c r="O21" s="95"/>
      <c r="P21" s="95"/>
      <c r="Q21" s="95"/>
      <c r="R21" s="95"/>
      <c r="S21" s="95"/>
      <c r="T21" s="95"/>
      <c r="U21" s="95"/>
      <c r="V21" s="95"/>
    </row>
    <row r="22" spans="1:22" x14ac:dyDescent="0.25">
      <c r="H22" s="95"/>
      <c r="J22" s="95"/>
      <c r="K22" s="95"/>
      <c r="L22" s="95"/>
      <c r="M22" s="95"/>
      <c r="O22" s="95"/>
      <c r="P22" s="95"/>
      <c r="Q22" s="95"/>
      <c r="R22" s="95"/>
      <c r="S22" s="95"/>
      <c r="T22" s="95"/>
      <c r="U22" s="95"/>
      <c r="V22" s="95"/>
    </row>
    <row r="23" spans="1:22" x14ac:dyDescent="0.25">
      <c r="H23" s="95"/>
      <c r="J23" s="95"/>
      <c r="K23" s="95"/>
      <c r="L23" s="95"/>
      <c r="M23" s="95"/>
      <c r="O23" s="95"/>
      <c r="P23" s="95"/>
      <c r="Q23" s="95"/>
      <c r="R23" s="95"/>
      <c r="S23" s="95"/>
      <c r="T23" s="95"/>
      <c r="U23" s="95"/>
      <c r="V23" s="95"/>
    </row>
    <row r="24" spans="1:22" x14ac:dyDescent="0.25">
      <c r="H24" s="95"/>
      <c r="J24" s="95"/>
      <c r="K24" s="95"/>
      <c r="L24" s="95"/>
      <c r="M24" s="95"/>
      <c r="O24" s="95"/>
      <c r="P24" s="95"/>
      <c r="Q24" s="95"/>
      <c r="R24" s="95"/>
      <c r="S24" s="95"/>
      <c r="T24" s="95"/>
      <c r="U24" s="95"/>
      <c r="V24" s="95"/>
    </row>
    <row r="25" spans="1:22" x14ac:dyDescent="0.25">
      <c r="H25" s="95"/>
      <c r="J25" s="95"/>
      <c r="K25" s="95"/>
      <c r="L25" s="95"/>
      <c r="M25" s="95"/>
      <c r="O25" s="95"/>
      <c r="P25" s="95"/>
      <c r="Q25" s="95"/>
      <c r="R25" s="95"/>
    </row>
    <row r="26" spans="1:22" x14ac:dyDescent="0.25">
      <c r="H26" s="95"/>
      <c r="J26" s="95"/>
      <c r="K26" s="95"/>
      <c r="L26" s="95"/>
      <c r="M26" s="95"/>
      <c r="O26" s="95"/>
      <c r="P26" s="95"/>
      <c r="Q26" s="95"/>
      <c r="R26" s="95"/>
    </row>
    <row r="33" spans="1:6" x14ac:dyDescent="0.25">
      <c r="A33" s="172" t="s">
        <v>229</v>
      </c>
      <c r="B33" s="172"/>
      <c r="C33" s="172"/>
      <c r="D33" s="172"/>
      <c r="E33" s="172"/>
      <c r="F33" s="172"/>
    </row>
    <row r="53" spans="1:6" ht="49.5" customHeight="1" x14ac:dyDescent="0.25">
      <c r="A53" s="167" t="s">
        <v>557</v>
      </c>
      <c r="B53" s="167"/>
      <c r="C53" s="167"/>
      <c r="D53" s="167"/>
      <c r="E53" s="167"/>
      <c r="F53" s="167"/>
    </row>
    <row r="54" spans="1:6" ht="15" customHeight="1" x14ac:dyDescent="0.25">
      <c r="A54" s="167" t="s">
        <v>503</v>
      </c>
      <c r="B54" s="167"/>
      <c r="C54" s="167"/>
      <c r="D54" s="167"/>
      <c r="E54" s="167"/>
      <c r="F54" s="167"/>
    </row>
    <row r="55" spans="1:6" ht="26.25" customHeight="1" x14ac:dyDescent="0.25">
      <c r="A55" s="169" t="s">
        <v>538</v>
      </c>
      <c r="B55" s="169"/>
      <c r="C55" s="169"/>
      <c r="D55" s="169"/>
      <c r="E55" s="169"/>
      <c r="F55" s="169"/>
    </row>
  </sheetData>
  <mergeCells count="8">
    <mergeCell ref="A54:F54"/>
    <mergeCell ref="A55:F55"/>
    <mergeCell ref="B4:C4"/>
    <mergeCell ref="D4:E4"/>
    <mergeCell ref="F4:G4"/>
    <mergeCell ref="A17:F17"/>
    <mergeCell ref="A33:F33"/>
    <mergeCell ref="A53:F5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zoomScale="85" zoomScaleNormal="85" workbookViewId="0"/>
  </sheetViews>
  <sheetFormatPr baseColWidth="10" defaultColWidth="9.140625" defaultRowHeight="15" x14ac:dyDescent="0.25"/>
  <cols>
    <col min="1" max="1" width="28.7109375" style="1" customWidth="1"/>
    <col min="2" max="2" width="15.28515625" style="1" customWidth="1"/>
    <col min="3" max="4" width="11.85546875" style="1" customWidth="1"/>
    <col min="5" max="5" width="13.42578125" style="1" customWidth="1"/>
    <col min="6" max="6" width="14.5703125" style="1" customWidth="1"/>
    <col min="7" max="16384" width="9.140625" style="1"/>
  </cols>
  <sheetData>
    <row r="1" spans="1:3" x14ac:dyDescent="0.25">
      <c r="A1" s="27" t="s">
        <v>249</v>
      </c>
    </row>
    <row r="3" spans="1:3" s="85" customFormat="1" ht="51" x14ac:dyDescent="0.25">
      <c r="A3" s="12" t="s">
        <v>230</v>
      </c>
      <c r="B3" s="12" t="s">
        <v>241</v>
      </c>
      <c r="C3" s="86"/>
    </row>
    <row r="4" spans="1:3" x14ac:dyDescent="0.25">
      <c r="A4" s="4" t="s">
        <v>134</v>
      </c>
      <c r="B4" s="87">
        <v>0.52</v>
      </c>
      <c r="C4" s="88">
        <f>1-B4</f>
        <v>0.48</v>
      </c>
    </row>
    <row r="5" spans="1:3" x14ac:dyDescent="0.25">
      <c r="A5" s="14" t="s">
        <v>135</v>
      </c>
      <c r="B5" s="89">
        <v>0.48</v>
      </c>
      <c r="C5" s="88">
        <f t="shared" ref="C5:C13" si="0">1-B5</f>
        <v>0.52</v>
      </c>
    </row>
    <row r="6" spans="1:3" x14ac:dyDescent="0.25">
      <c r="A6" s="4" t="s">
        <v>131</v>
      </c>
      <c r="B6" s="87">
        <v>0.35</v>
      </c>
      <c r="C6" s="88">
        <f t="shared" si="0"/>
        <v>0.65</v>
      </c>
    </row>
    <row r="7" spans="1:3" x14ac:dyDescent="0.25">
      <c r="A7" s="14" t="s">
        <v>130</v>
      </c>
      <c r="B7" s="89">
        <v>0.46</v>
      </c>
      <c r="C7" s="88">
        <f t="shared" si="0"/>
        <v>0.54</v>
      </c>
    </row>
    <row r="8" spans="1:3" x14ac:dyDescent="0.25">
      <c r="A8" s="4" t="s">
        <v>2</v>
      </c>
      <c r="B8" s="87">
        <v>0.49</v>
      </c>
      <c r="C8" s="88">
        <f t="shared" si="0"/>
        <v>0.51</v>
      </c>
    </row>
    <row r="9" spans="1:3" x14ac:dyDescent="0.25">
      <c r="A9" s="14" t="s">
        <v>132</v>
      </c>
      <c r="B9" s="89">
        <v>0.75</v>
      </c>
      <c r="C9" s="88">
        <f t="shared" si="0"/>
        <v>0.25</v>
      </c>
    </row>
    <row r="10" spans="1:3" x14ac:dyDescent="0.25">
      <c r="A10" s="4" t="s">
        <v>3</v>
      </c>
      <c r="B10" s="87">
        <v>0.48</v>
      </c>
      <c r="C10" s="88">
        <f t="shared" si="0"/>
        <v>0.52</v>
      </c>
    </row>
    <row r="11" spans="1:3" x14ac:dyDescent="0.25">
      <c r="A11" s="14" t="s">
        <v>240</v>
      </c>
      <c r="B11" s="89">
        <v>0.74</v>
      </c>
      <c r="C11" s="88">
        <f t="shared" si="0"/>
        <v>0.26</v>
      </c>
    </row>
    <row r="12" spans="1:3" x14ac:dyDescent="0.25">
      <c r="A12" s="4" t="s">
        <v>129</v>
      </c>
      <c r="B12" s="87">
        <v>0.45</v>
      </c>
      <c r="C12" s="88">
        <f t="shared" si="0"/>
        <v>0.55000000000000004</v>
      </c>
    </row>
    <row r="13" spans="1:3" x14ac:dyDescent="0.25">
      <c r="A13" s="14" t="s">
        <v>133</v>
      </c>
      <c r="B13" s="89">
        <v>0.42</v>
      </c>
      <c r="C13" s="88">
        <f t="shared" si="0"/>
        <v>0.58000000000000007</v>
      </c>
    </row>
    <row r="37" spans="1:7" ht="24" customHeight="1" x14ac:dyDescent="0.25">
      <c r="A37" s="177" t="s">
        <v>250</v>
      </c>
      <c r="B37" s="177"/>
      <c r="C37" s="177"/>
      <c r="D37" s="177"/>
      <c r="E37" s="177"/>
      <c r="F37" s="177"/>
      <c r="G37" s="177"/>
    </row>
    <row r="38" spans="1:7" ht="25.5" customHeight="1" x14ac:dyDescent="0.25">
      <c r="A38" s="177" t="s">
        <v>510</v>
      </c>
      <c r="B38" s="177"/>
      <c r="C38" s="177"/>
      <c r="D38" s="177"/>
      <c r="E38" s="177"/>
      <c r="F38" s="177"/>
      <c r="G38" s="177"/>
    </row>
    <row r="39" spans="1:7" x14ac:dyDescent="0.25">
      <c r="A39" s="177" t="s">
        <v>503</v>
      </c>
      <c r="B39" s="177"/>
      <c r="C39" s="177"/>
      <c r="D39" s="177"/>
      <c r="E39" s="177"/>
      <c r="F39" s="177"/>
      <c r="G39" s="177"/>
    </row>
    <row r="40" spans="1:7" ht="15.75" customHeight="1" x14ac:dyDescent="0.25">
      <c r="A40" s="178" t="s">
        <v>511</v>
      </c>
      <c r="B40" s="178"/>
      <c r="C40" s="178"/>
      <c r="D40" s="178"/>
      <c r="E40" s="178"/>
      <c r="F40" s="178"/>
      <c r="G40" s="178"/>
    </row>
  </sheetData>
  <mergeCells count="4">
    <mergeCell ref="A37:G37"/>
    <mergeCell ref="A38:G38"/>
    <mergeCell ref="A39:G39"/>
    <mergeCell ref="A40:G4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zoomScale="81" workbookViewId="0"/>
  </sheetViews>
  <sheetFormatPr baseColWidth="10" defaultColWidth="9.140625" defaultRowHeight="15" x14ac:dyDescent="0.25"/>
  <cols>
    <col min="1" max="1" width="26.7109375" style="1" customWidth="1"/>
    <col min="2" max="4" width="13.7109375" style="1" customWidth="1"/>
    <col min="5" max="16384" width="9.140625" style="1"/>
  </cols>
  <sheetData>
    <row r="1" spans="1:4" x14ac:dyDescent="0.25">
      <c r="A1" s="27" t="s">
        <v>251</v>
      </c>
    </row>
    <row r="3" spans="1:4" s="38" customFormat="1" ht="38.25" x14ac:dyDescent="0.25">
      <c r="A3" s="12" t="s">
        <v>209</v>
      </c>
      <c r="B3" s="12" t="s">
        <v>210</v>
      </c>
      <c r="C3" s="12" t="s">
        <v>211</v>
      </c>
    </row>
    <row r="4" spans="1:4" x14ac:dyDescent="0.25">
      <c r="A4" s="4" t="s">
        <v>206</v>
      </c>
      <c r="B4" s="4">
        <v>469</v>
      </c>
      <c r="C4" s="4"/>
    </row>
    <row r="5" spans="1:4" x14ac:dyDescent="0.25">
      <c r="A5" s="14" t="s">
        <v>207</v>
      </c>
      <c r="B5" s="14">
        <v>6536</v>
      </c>
      <c r="C5" s="23">
        <f>B5/($B$5+$B$6)</f>
        <v>0.78097741665670928</v>
      </c>
    </row>
    <row r="6" spans="1:4" x14ac:dyDescent="0.25">
      <c r="A6" s="4" t="s">
        <v>208</v>
      </c>
      <c r="B6" s="4">
        <v>1833</v>
      </c>
      <c r="C6" s="21">
        <f>B6/($B$5+$B$6)</f>
        <v>0.21902258334329072</v>
      </c>
    </row>
    <row r="7" spans="1:4" x14ac:dyDescent="0.25">
      <c r="A7" s="98" t="s">
        <v>205</v>
      </c>
    </row>
    <row r="8" spans="1:4" x14ac:dyDescent="0.25">
      <c r="C8" s="24" t="s">
        <v>206</v>
      </c>
      <c r="D8" s="24" t="s">
        <v>205</v>
      </c>
    </row>
    <row r="9" spans="1:4" ht="38.25" x14ac:dyDescent="0.25">
      <c r="A9" s="12" t="s">
        <v>217</v>
      </c>
      <c r="B9" s="12" t="s">
        <v>216</v>
      </c>
      <c r="C9" s="12" t="s">
        <v>214</v>
      </c>
      <c r="D9" s="12" t="s">
        <v>215</v>
      </c>
    </row>
    <row r="10" spans="1:4" x14ac:dyDescent="0.25">
      <c r="A10" s="4" t="s">
        <v>134</v>
      </c>
      <c r="B10" s="4">
        <v>1644</v>
      </c>
      <c r="C10" s="21">
        <v>0.04</v>
      </c>
      <c r="D10" s="21">
        <f>1-C10</f>
        <v>0.96</v>
      </c>
    </row>
    <row r="11" spans="1:4" x14ac:dyDescent="0.25">
      <c r="A11" s="14" t="s">
        <v>135</v>
      </c>
      <c r="B11" s="14">
        <v>994</v>
      </c>
      <c r="C11" s="23">
        <v>0.04</v>
      </c>
      <c r="D11" s="21">
        <f t="shared" ref="D11:D19" si="0">1-C11</f>
        <v>0.96</v>
      </c>
    </row>
    <row r="12" spans="1:4" x14ac:dyDescent="0.25">
      <c r="A12" s="4" t="s">
        <v>131</v>
      </c>
      <c r="B12" s="4">
        <v>98</v>
      </c>
      <c r="C12" s="21">
        <v>0.02</v>
      </c>
      <c r="D12" s="21">
        <f t="shared" si="0"/>
        <v>0.98</v>
      </c>
    </row>
    <row r="13" spans="1:4" x14ac:dyDescent="0.25">
      <c r="A13" s="14" t="s">
        <v>130</v>
      </c>
      <c r="B13" s="14">
        <v>135</v>
      </c>
      <c r="C13" s="23">
        <v>0.03</v>
      </c>
      <c r="D13" s="21">
        <f t="shared" si="0"/>
        <v>0.97</v>
      </c>
    </row>
    <row r="14" spans="1:4" x14ac:dyDescent="0.25">
      <c r="A14" s="4" t="s">
        <v>2</v>
      </c>
      <c r="B14" s="4">
        <v>1128</v>
      </c>
      <c r="C14" s="21">
        <v>0.08</v>
      </c>
      <c r="D14" s="21">
        <f t="shared" si="0"/>
        <v>0.92</v>
      </c>
    </row>
    <row r="15" spans="1:4" x14ac:dyDescent="0.25">
      <c r="A15" s="14" t="s">
        <v>132</v>
      </c>
      <c r="B15" s="14">
        <v>235</v>
      </c>
      <c r="C15" s="23">
        <v>0.03</v>
      </c>
      <c r="D15" s="21">
        <f t="shared" si="0"/>
        <v>0.97</v>
      </c>
    </row>
    <row r="16" spans="1:4" x14ac:dyDescent="0.25">
      <c r="A16" s="4" t="s">
        <v>3</v>
      </c>
      <c r="B16" s="4">
        <v>1566</v>
      </c>
      <c r="C16" s="21">
        <v>0.02</v>
      </c>
      <c r="D16" s="21">
        <f t="shared" si="0"/>
        <v>0.98</v>
      </c>
    </row>
    <row r="17" spans="1:11" x14ac:dyDescent="0.25">
      <c r="A17" s="14" t="s">
        <v>4</v>
      </c>
      <c r="B17" s="14">
        <v>1700</v>
      </c>
      <c r="C17" s="23">
        <v>0.03</v>
      </c>
      <c r="D17" s="21">
        <f t="shared" si="0"/>
        <v>0.97</v>
      </c>
    </row>
    <row r="18" spans="1:11" x14ac:dyDescent="0.25">
      <c r="A18" s="4" t="s">
        <v>129</v>
      </c>
      <c r="B18" s="4">
        <v>1278</v>
      </c>
      <c r="C18" s="21">
        <v>0.13</v>
      </c>
      <c r="D18" s="21">
        <f t="shared" si="0"/>
        <v>0.87</v>
      </c>
    </row>
    <row r="19" spans="1:11" x14ac:dyDescent="0.25">
      <c r="A19" s="14" t="s">
        <v>133</v>
      </c>
      <c r="B19" s="14">
        <v>60</v>
      </c>
      <c r="C19" s="23">
        <v>0.02</v>
      </c>
      <c r="D19" s="21">
        <f t="shared" si="0"/>
        <v>0.98</v>
      </c>
    </row>
    <row r="22" spans="1:11" x14ac:dyDescent="0.25">
      <c r="A22" s="172" t="s">
        <v>212</v>
      </c>
      <c r="B22" s="172"/>
      <c r="C22" s="172"/>
      <c r="D22" s="172"/>
      <c r="E22" s="172"/>
      <c r="F22" s="172"/>
      <c r="G22" s="172"/>
      <c r="H22" s="172"/>
      <c r="I22" s="172"/>
      <c r="J22" s="172"/>
      <c r="K22" s="172"/>
    </row>
    <row r="34" spans="1:11" x14ac:dyDescent="0.25">
      <c r="A34" s="172" t="s">
        <v>213</v>
      </c>
      <c r="B34" s="172"/>
      <c r="C34" s="172"/>
      <c r="D34" s="172"/>
      <c r="E34" s="172"/>
      <c r="F34" s="172"/>
      <c r="G34" s="172"/>
      <c r="H34" s="172"/>
      <c r="I34" s="172"/>
      <c r="J34" s="172"/>
      <c r="K34" s="172"/>
    </row>
    <row r="55" spans="1:11" ht="38.25" customHeight="1" x14ac:dyDescent="0.25">
      <c r="A55" s="161" t="s">
        <v>473</v>
      </c>
      <c r="B55" s="161"/>
      <c r="C55" s="161"/>
      <c r="D55" s="161"/>
      <c r="E55" s="161"/>
      <c r="F55" s="161"/>
      <c r="G55" s="161"/>
      <c r="H55" s="161"/>
      <c r="I55" s="161"/>
      <c r="J55" s="161"/>
      <c r="K55" s="161"/>
    </row>
    <row r="56" spans="1:11" ht="28.5" customHeight="1" x14ac:dyDescent="0.25">
      <c r="A56" s="161" t="s">
        <v>512</v>
      </c>
      <c r="B56" s="161"/>
      <c r="C56" s="161"/>
      <c r="D56" s="161"/>
      <c r="E56" s="161"/>
      <c r="F56" s="161"/>
      <c r="G56" s="161"/>
      <c r="H56" s="161"/>
      <c r="I56" s="161"/>
      <c r="J56" s="161"/>
      <c r="K56" s="161"/>
    </row>
    <row r="57" spans="1:11" x14ac:dyDescent="0.25">
      <c r="A57" s="179" t="s">
        <v>499</v>
      </c>
      <c r="B57" s="179"/>
      <c r="C57" s="179"/>
      <c r="D57" s="179"/>
      <c r="E57" s="179"/>
      <c r="F57" s="179"/>
      <c r="G57" s="179"/>
      <c r="H57" s="179"/>
      <c r="I57" s="179"/>
      <c r="J57" s="179"/>
      <c r="K57" s="179"/>
    </row>
    <row r="58" spans="1:11" x14ac:dyDescent="0.25">
      <c r="A58" s="170" t="s">
        <v>542</v>
      </c>
      <c r="B58" s="170"/>
      <c r="C58" s="170"/>
      <c r="D58" s="170"/>
      <c r="E58" s="170"/>
      <c r="F58" s="170"/>
      <c r="G58" s="170"/>
      <c r="H58" s="170"/>
      <c r="I58" s="170"/>
      <c r="J58" s="170"/>
      <c r="K58" s="170"/>
    </row>
  </sheetData>
  <mergeCells count="6">
    <mergeCell ref="A58:K58"/>
    <mergeCell ref="A22:K22"/>
    <mergeCell ref="A34:K34"/>
    <mergeCell ref="A55:K55"/>
    <mergeCell ref="A56:K56"/>
    <mergeCell ref="A57:K5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zoomScale="85" zoomScaleNormal="85" workbookViewId="0"/>
  </sheetViews>
  <sheetFormatPr baseColWidth="10" defaultColWidth="9.140625" defaultRowHeight="15" x14ac:dyDescent="0.25"/>
  <cols>
    <col min="1" max="1" width="16.7109375" style="1" bestFit="1" customWidth="1"/>
    <col min="2" max="7" width="13.140625" style="1" customWidth="1"/>
    <col min="8" max="8" width="14" style="1" customWidth="1"/>
    <col min="9" max="9" width="7" style="95" bestFit="1" customWidth="1"/>
    <col min="10" max="10" width="9" style="95" customWidth="1"/>
    <col min="11" max="11" width="11.7109375" style="95" bestFit="1" customWidth="1"/>
    <col min="12" max="12" width="12" style="95" bestFit="1" customWidth="1"/>
    <col min="13" max="13" width="9.7109375" style="95" bestFit="1" customWidth="1"/>
    <col min="14" max="14" width="12.42578125" style="95" customWidth="1"/>
    <col min="15" max="15" width="13.5703125" style="95" customWidth="1"/>
    <col min="16" max="16" width="13.7109375" style="1" customWidth="1"/>
    <col min="17" max="16384" width="9.140625" style="1"/>
  </cols>
  <sheetData>
    <row r="1" spans="1:17" x14ac:dyDescent="0.25">
      <c r="A1" s="3" t="s">
        <v>468</v>
      </c>
      <c r="P1" s="95"/>
      <c r="Q1" s="95"/>
    </row>
    <row r="2" spans="1:17" x14ac:dyDescent="0.25">
      <c r="P2" s="95"/>
      <c r="Q2" s="95"/>
    </row>
    <row r="3" spans="1:17" x14ac:dyDescent="0.25">
      <c r="I3" s="24"/>
      <c r="J3" s="24"/>
      <c r="K3" s="24"/>
      <c r="L3" s="24"/>
      <c r="M3" s="24"/>
      <c r="N3" s="24"/>
      <c r="O3" s="24"/>
      <c r="P3" s="24"/>
      <c r="Q3" s="24"/>
    </row>
    <row r="4" spans="1:17" x14ac:dyDescent="0.25">
      <c r="A4" s="47"/>
      <c r="B4" s="174" t="s">
        <v>218</v>
      </c>
      <c r="C4" s="174"/>
      <c r="D4" s="175" t="s">
        <v>207</v>
      </c>
      <c r="E4" s="176"/>
      <c r="F4" s="174" t="s">
        <v>208</v>
      </c>
      <c r="G4" s="174"/>
      <c r="P4" s="24"/>
      <c r="Q4" s="24"/>
    </row>
    <row r="5" spans="1:17" ht="63.75" x14ac:dyDescent="0.25">
      <c r="A5" s="42"/>
      <c r="B5" s="43" t="s">
        <v>219</v>
      </c>
      <c r="C5" s="43" t="s">
        <v>549</v>
      </c>
      <c r="D5" s="77" t="s">
        <v>219</v>
      </c>
      <c r="E5" s="78" t="s">
        <v>549</v>
      </c>
      <c r="F5" s="43" t="s">
        <v>219</v>
      </c>
      <c r="G5" s="43" t="s">
        <v>549</v>
      </c>
      <c r="I5" s="24"/>
      <c r="J5" s="53"/>
      <c r="K5" s="54" t="s">
        <v>219</v>
      </c>
      <c r="L5" s="54"/>
      <c r="M5" s="54" t="s">
        <v>474</v>
      </c>
      <c r="N5" s="24"/>
      <c r="O5" s="24"/>
      <c r="P5" s="24"/>
      <c r="Q5" s="24"/>
    </row>
    <row r="6" spans="1:17" x14ac:dyDescent="0.25">
      <c r="A6" s="39" t="s">
        <v>220</v>
      </c>
      <c r="B6" s="40">
        <v>0.17670870705574787</v>
      </c>
      <c r="C6" s="150">
        <v>0</v>
      </c>
      <c r="D6" s="79">
        <v>9.0294490926294518E-2</v>
      </c>
      <c r="E6" s="80">
        <v>0</v>
      </c>
      <c r="F6" s="48">
        <v>8.6414216129453353E-2</v>
      </c>
      <c r="G6" s="48">
        <v>0</v>
      </c>
      <c r="I6" s="24"/>
      <c r="J6" s="53" t="s">
        <v>207</v>
      </c>
      <c r="K6" s="55">
        <f>D14</f>
        <v>0.48358562535256205</v>
      </c>
      <c r="L6" s="56"/>
      <c r="M6" s="56">
        <f>E14</f>
        <v>0.79</v>
      </c>
      <c r="N6" s="24"/>
      <c r="O6" s="24"/>
      <c r="P6" s="24"/>
      <c r="Q6" s="24"/>
    </row>
    <row r="7" spans="1:17" x14ac:dyDescent="0.25">
      <c r="A7" s="44" t="s">
        <v>221</v>
      </c>
      <c r="B7" s="45">
        <v>0.11952430527275178</v>
      </c>
      <c r="C7" s="151">
        <v>7.0000000000000007E-2</v>
      </c>
      <c r="D7" s="81">
        <v>6.1172533872720349E-2</v>
      </c>
      <c r="E7" s="82">
        <v>0.06</v>
      </c>
      <c r="F7" s="49">
        <v>5.8351771400031428E-2</v>
      </c>
      <c r="G7" s="49">
        <v>0.02</v>
      </c>
      <c r="I7" s="24"/>
      <c r="J7" s="53" t="s">
        <v>208</v>
      </c>
      <c r="K7" s="55">
        <f>F14</f>
        <v>0.516414374647438</v>
      </c>
      <c r="L7" s="56"/>
      <c r="M7" s="56">
        <f>G14</f>
        <v>0.22</v>
      </c>
      <c r="N7" s="24"/>
      <c r="O7" s="24"/>
      <c r="P7" s="24"/>
      <c r="Q7" s="24"/>
    </row>
    <row r="8" spans="1:17" x14ac:dyDescent="0.25">
      <c r="A8" s="39" t="s">
        <v>222</v>
      </c>
      <c r="B8" s="40">
        <v>0.11503971023385602</v>
      </c>
      <c r="C8" s="150">
        <v>0.16</v>
      </c>
      <c r="D8" s="79">
        <v>5.6535764526029153E-2</v>
      </c>
      <c r="E8" s="80">
        <v>0.11</v>
      </c>
      <c r="F8" s="48">
        <v>5.8503945707826868E-2</v>
      </c>
      <c r="G8" s="48">
        <v>0.04</v>
      </c>
      <c r="I8" s="24"/>
      <c r="J8" s="24"/>
      <c r="K8" s="24"/>
      <c r="L8" s="24"/>
      <c r="M8" s="24"/>
      <c r="N8" s="24"/>
      <c r="O8" s="24"/>
      <c r="P8" s="24"/>
      <c r="Q8" s="24"/>
    </row>
    <row r="9" spans="1:17" x14ac:dyDescent="0.25">
      <c r="A9" s="44" t="s">
        <v>223</v>
      </c>
      <c r="B9" s="45">
        <v>0.12387985306802392</v>
      </c>
      <c r="C9" s="151">
        <v>0.24</v>
      </c>
      <c r="D9" s="81">
        <v>6.0463875673634891E-2</v>
      </c>
      <c r="E9" s="82">
        <v>0.18</v>
      </c>
      <c r="F9" s="49">
        <v>6.341597739438902E-2</v>
      </c>
      <c r="G9" s="49">
        <v>0.06</v>
      </c>
      <c r="I9" s="24"/>
      <c r="J9" s="24"/>
      <c r="K9" s="24"/>
      <c r="L9" s="24"/>
      <c r="M9" s="24"/>
      <c r="N9" s="24"/>
      <c r="O9" s="24"/>
      <c r="P9" s="24"/>
      <c r="Q9" s="24"/>
    </row>
    <row r="10" spans="1:17" x14ac:dyDescent="0.25">
      <c r="A10" s="39" t="s">
        <v>224</v>
      </c>
      <c r="B10" s="40">
        <v>0.13151351433839531</v>
      </c>
      <c r="C10" s="150">
        <v>0.26</v>
      </c>
      <c r="D10" s="79">
        <v>6.4885699365082233E-2</v>
      </c>
      <c r="E10" s="80">
        <v>0.2</v>
      </c>
      <c r="F10" s="48">
        <v>6.6627814973313076E-2</v>
      </c>
      <c r="G10" s="48">
        <v>0.06</v>
      </c>
      <c r="I10" s="24"/>
      <c r="J10" s="24"/>
      <c r="K10" s="24"/>
      <c r="L10" s="24"/>
      <c r="M10" s="24"/>
      <c r="N10" s="24"/>
      <c r="O10" s="24"/>
      <c r="P10" s="24"/>
      <c r="Q10" s="24"/>
    </row>
    <row r="11" spans="1:17" x14ac:dyDescent="0.25">
      <c r="A11" s="44" t="s">
        <v>225</v>
      </c>
      <c r="B11" s="45">
        <v>0.12639351651979205</v>
      </c>
      <c r="C11" s="151">
        <v>0.2</v>
      </c>
      <c r="D11" s="81">
        <v>6.0923415170608827E-2</v>
      </c>
      <c r="E11" s="82">
        <v>0.17</v>
      </c>
      <c r="F11" s="49">
        <v>6.5470101349183241E-2</v>
      </c>
      <c r="G11" s="49">
        <v>0.03</v>
      </c>
      <c r="I11" s="24"/>
      <c r="J11" s="24"/>
      <c r="K11" s="24"/>
      <c r="L11" s="24"/>
      <c r="M11" s="24"/>
      <c r="N11" s="24"/>
      <c r="O11" s="24"/>
      <c r="P11" s="24"/>
      <c r="Q11" s="24"/>
    </row>
    <row r="12" spans="1:17" x14ac:dyDescent="0.25">
      <c r="A12" s="39" t="s">
        <v>226</v>
      </c>
      <c r="B12" s="40">
        <v>0.1120125342772961</v>
      </c>
      <c r="C12" s="150">
        <v>7.0000000000000007E-2</v>
      </c>
      <c r="D12" s="79">
        <v>5.2166287258602395E-2</v>
      </c>
      <c r="E12" s="80">
        <v>0.06</v>
      </c>
      <c r="F12" s="48">
        <v>5.9846247018693705E-2</v>
      </c>
      <c r="G12" s="48">
        <v>0.01</v>
      </c>
      <c r="P12" s="24"/>
      <c r="Q12" s="24"/>
    </row>
    <row r="13" spans="1:17" x14ac:dyDescent="0.25">
      <c r="A13" s="44" t="s">
        <v>227</v>
      </c>
      <c r="B13" s="45">
        <v>9.4927859234136922E-2</v>
      </c>
      <c r="C13" s="151">
        <v>0.01</v>
      </c>
      <c r="D13" s="81">
        <v>3.7143558559589659E-2</v>
      </c>
      <c r="E13" s="82">
        <v>0.01</v>
      </c>
      <c r="F13" s="49">
        <v>5.7784300674547255E-2</v>
      </c>
      <c r="G13" s="49">
        <v>0</v>
      </c>
      <c r="P13" s="95"/>
      <c r="Q13" s="95"/>
    </row>
    <row r="14" spans="1:17" x14ac:dyDescent="0.25">
      <c r="A14" s="50" t="s">
        <v>218</v>
      </c>
      <c r="B14" s="51"/>
      <c r="C14" s="51"/>
      <c r="D14" s="83">
        <v>0.48358562535256205</v>
      </c>
      <c r="E14" s="84">
        <f>SUM(E6:E13)</f>
        <v>0.79</v>
      </c>
      <c r="F14" s="52">
        <v>0.516414374647438</v>
      </c>
      <c r="G14" s="52">
        <f>SUM(G6:G13)</f>
        <v>0.22</v>
      </c>
    </row>
    <row r="17" spans="1:6" x14ac:dyDescent="0.25">
      <c r="A17" s="172" t="s">
        <v>228</v>
      </c>
      <c r="B17" s="172"/>
      <c r="C17" s="172"/>
      <c r="D17" s="172"/>
      <c r="E17" s="172"/>
      <c r="F17" s="172"/>
    </row>
    <row r="33" spans="1:6" x14ac:dyDescent="0.25">
      <c r="A33" s="172" t="s">
        <v>229</v>
      </c>
      <c r="B33" s="172"/>
      <c r="C33" s="172"/>
      <c r="D33" s="172"/>
      <c r="E33" s="172"/>
      <c r="F33" s="172"/>
    </row>
    <row r="53" spans="1:6" ht="66" customHeight="1" x14ac:dyDescent="0.25">
      <c r="A53" s="167" t="s">
        <v>559</v>
      </c>
      <c r="B53" s="167"/>
      <c r="C53" s="167"/>
      <c r="D53" s="167"/>
      <c r="E53" s="167"/>
      <c r="F53" s="167"/>
    </row>
    <row r="54" spans="1:6" x14ac:dyDescent="0.25">
      <c r="A54" s="167" t="s">
        <v>503</v>
      </c>
      <c r="B54" s="167"/>
      <c r="C54" s="167"/>
      <c r="D54" s="167"/>
      <c r="E54" s="167"/>
      <c r="F54" s="167"/>
    </row>
    <row r="55" spans="1:6" ht="27" customHeight="1" x14ac:dyDescent="0.25">
      <c r="A55" s="163" t="s">
        <v>558</v>
      </c>
      <c r="B55" s="169"/>
      <c r="C55" s="169"/>
      <c r="D55" s="169"/>
      <c r="E55" s="169"/>
      <c r="F55" s="169"/>
    </row>
  </sheetData>
  <mergeCells count="8">
    <mergeCell ref="A54:F54"/>
    <mergeCell ref="A55:F55"/>
    <mergeCell ref="B4:C4"/>
    <mergeCell ref="D4:E4"/>
    <mergeCell ref="F4:G4"/>
    <mergeCell ref="A17:F17"/>
    <mergeCell ref="A33:F33"/>
    <mergeCell ref="A53:F5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zoomScale="89" zoomScaleNormal="100" workbookViewId="0"/>
  </sheetViews>
  <sheetFormatPr baseColWidth="10" defaultColWidth="11.42578125" defaultRowHeight="15" x14ac:dyDescent="0.25"/>
  <cols>
    <col min="1" max="1" width="29.5703125" style="1" customWidth="1"/>
    <col min="2" max="3" width="11.42578125" style="1"/>
    <col min="4" max="4" width="21" style="1" customWidth="1"/>
    <col min="5" max="5" width="45.7109375" style="1" customWidth="1"/>
    <col min="6" max="9" width="11.42578125" style="1"/>
    <col min="10" max="10" width="32.140625" style="1" customWidth="1"/>
    <col min="11" max="16384" width="11.42578125" style="1"/>
  </cols>
  <sheetData>
    <row r="1" spans="1:7" x14ac:dyDescent="0.25">
      <c r="A1" s="57" t="s">
        <v>545</v>
      </c>
    </row>
    <row r="3" spans="1:7" ht="24" x14ac:dyDescent="0.25">
      <c r="A3" s="58" t="s">
        <v>230</v>
      </c>
      <c r="B3" s="58" t="s">
        <v>138</v>
      </c>
      <c r="C3" s="58" t="s">
        <v>232</v>
      </c>
      <c r="E3" s="58" t="s">
        <v>233</v>
      </c>
      <c r="F3" s="58" t="s">
        <v>138</v>
      </c>
      <c r="G3" s="58" t="s">
        <v>128</v>
      </c>
    </row>
    <row r="4" spans="1:7" x14ac:dyDescent="0.25">
      <c r="A4" s="6" t="s">
        <v>129</v>
      </c>
      <c r="B4" s="6">
        <v>24</v>
      </c>
      <c r="C4" s="59">
        <f t="shared" ref="C4:C11" si="0">B4/$B$12</f>
        <v>0.11538461538461539</v>
      </c>
      <c r="E4" s="6" t="s">
        <v>182</v>
      </c>
      <c r="F4" s="6">
        <v>81</v>
      </c>
      <c r="G4" s="59">
        <f>F4/SUM($F$4:$F$8)</f>
        <v>0.66393442622950816</v>
      </c>
    </row>
    <row r="5" spans="1:7" x14ac:dyDescent="0.25">
      <c r="A5" s="60" t="s">
        <v>136</v>
      </c>
      <c r="B5" s="60">
        <v>7</v>
      </c>
      <c r="C5" s="61">
        <f t="shared" si="0"/>
        <v>3.3653846153846152E-2</v>
      </c>
      <c r="E5" s="60" t="s">
        <v>168</v>
      </c>
      <c r="F5" s="60">
        <v>13</v>
      </c>
      <c r="G5" s="61">
        <f>F5/SUM($F$4:$F$8)</f>
        <v>0.10655737704918032</v>
      </c>
    </row>
    <row r="6" spans="1:7" x14ac:dyDescent="0.25">
      <c r="A6" s="6" t="s">
        <v>132</v>
      </c>
      <c r="B6" s="6">
        <v>11</v>
      </c>
      <c r="C6" s="59">
        <f t="shared" si="0"/>
        <v>5.2884615384615384E-2</v>
      </c>
      <c r="E6" s="6" t="s">
        <v>171</v>
      </c>
      <c r="F6" s="6">
        <v>16</v>
      </c>
      <c r="G6" s="59">
        <f>F6/SUM($F$4:$F$8)</f>
        <v>0.13114754098360656</v>
      </c>
    </row>
    <row r="7" spans="1:7" x14ac:dyDescent="0.25">
      <c r="A7" s="60" t="s">
        <v>133</v>
      </c>
      <c r="B7" s="60">
        <v>0</v>
      </c>
      <c r="C7" s="61">
        <f t="shared" si="0"/>
        <v>0</v>
      </c>
      <c r="E7" s="60" t="s">
        <v>174</v>
      </c>
      <c r="F7" s="60">
        <v>4</v>
      </c>
      <c r="G7" s="61">
        <f>F7/SUM($F$4:$F$8)</f>
        <v>3.2786885245901641E-2</v>
      </c>
    </row>
    <row r="8" spans="1:7" x14ac:dyDescent="0.25">
      <c r="A8" s="6" t="s">
        <v>5</v>
      </c>
      <c r="B8" s="6">
        <v>37</v>
      </c>
      <c r="C8" s="59">
        <f t="shared" si="0"/>
        <v>0.17788461538461539</v>
      </c>
      <c r="E8" s="60" t="s">
        <v>178</v>
      </c>
      <c r="F8" s="60">
        <v>8</v>
      </c>
      <c r="G8" s="61">
        <f>F8/SUM($F$4:$F$8)</f>
        <v>6.5573770491803282E-2</v>
      </c>
    </row>
    <row r="9" spans="1:7" x14ac:dyDescent="0.25">
      <c r="A9" s="60" t="s">
        <v>137</v>
      </c>
      <c r="B9" s="60">
        <v>75</v>
      </c>
      <c r="C9" s="61">
        <f t="shared" si="0"/>
        <v>0.36057692307692307</v>
      </c>
    </row>
    <row r="10" spans="1:7" x14ac:dyDescent="0.25">
      <c r="A10" s="6" t="s">
        <v>3</v>
      </c>
      <c r="B10" s="6">
        <v>28</v>
      </c>
      <c r="C10" s="59">
        <f t="shared" si="0"/>
        <v>0.13461538461538461</v>
      </c>
    </row>
    <row r="11" spans="1:7" x14ac:dyDescent="0.25">
      <c r="A11" s="60" t="s">
        <v>2</v>
      </c>
      <c r="B11" s="60">
        <v>26</v>
      </c>
      <c r="C11" s="61">
        <f t="shared" si="0"/>
        <v>0.125</v>
      </c>
    </row>
    <row r="12" spans="1:7" x14ac:dyDescent="0.25">
      <c r="A12" s="62" t="s">
        <v>218</v>
      </c>
      <c r="B12" s="62">
        <f>SUM(B4:B11)</f>
        <v>208</v>
      </c>
      <c r="C12" s="63"/>
    </row>
    <row r="13" spans="1:7" x14ac:dyDescent="0.25">
      <c r="A13" s="64"/>
      <c r="B13" s="64"/>
      <c r="C13" s="65"/>
    </row>
    <row r="14" spans="1:7" x14ac:dyDescent="0.25">
      <c r="A14" s="64"/>
      <c r="B14" s="64"/>
      <c r="C14" s="65"/>
    </row>
    <row r="15" spans="1:7" x14ac:dyDescent="0.25">
      <c r="A15" s="180" t="s">
        <v>234</v>
      </c>
      <c r="B15" s="180"/>
      <c r="C15" s="180"/>
      <c r="D15" s="180"/>
      <c r="E15" s="180" t="s">
        <v>235</v>
      </c>
      <c r="F15" s="180"/>
      <c r="G15" s="180"/>
    </row>
    <row r="16" spans="1:7" x14ac:dyDescent="0.25">
      <c r="A16" s="3"/>
      <c r="B16" s="3"/>
    </row>
    <row r="17" spans="1:2" x14ac:dyDescent="0.25">
      <c r="A17" s="3"/>
      <c r="B17" s="3"/>
    </row>
    <row r="18" spans="1:2" x14ac:dyDescent="0.25">
      <c r="A18" s="3"/>
      <c r="B18" s="3"/>
    </row>
    <row r="38" spans="1:5" ht="27" customHeight="1" x14ac:dyDescent="0.25">
      <c r="A38" s="167" t="s">
        <v>562</v>
      </c>
      <c r="B38" s="167"/>
      <c r="C38" s="167"/>
      <c r="D38" s="167"/>
      <c r="E38" s="167"/>
    </row>
    <row r="39" spans="1:5" x14ac:dyDescent="0.25">
      <c r="A39" s="167" t="s">
        <v>560</v>
      </c>
      <c r="B39" s="167"/>
      <c r="C39" s="167"/>
      <c r="D39" s="167"/>
      <c r="E39" s="167"/>
    </row>
    <row r="40" spans="1:5" x14ac:dyDescent="0.25">
      <c r="A40" s="163" t="s">
        <v>561</v>
      </c>
      <c r="B40" s="169"/>
      <c r="C40" s="169"/>
      <c r="D40" s="169"/>
      <c r="E40" s="169"/>
    </row>
  </sheetData>
  <mergeCells count="5">
    <mergeCell ref="A38:E38"/>
    <mergeCell ref="A39:E39"/>
    <mergeCell ref="A40:E40"/>
    <mergeCell ref="A15:D15"/>
    <mergeCell ref="E15:G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5"/>
  <sheetViews>
    <sheetView showGridLines="0" zoomScale="85" zoomScaleNormal="85" workbookViewId="0"/>
  </sheetViews>
  <sheetFormatPr baseColWidth="10" defaultColWidth="11.42578125" defaultRowHeight="15" x14ac:dyDescent="0.25"/>
  <cols>
    <col min="1" max="1" width="16.7109375" style="1" bestFit="1" customWidth="1"/>
    <col min="2" max="7" width="13.140625" style="1" customWidth="1"/>
    <col min="8" max="16384" width="11.42578125" style="1"/>
  </cols>
  <sheetData>
    <row r="1" spans="1:29" x14ac:dyDescent="0.25">
      <c r="A1" s="57" t="s">
        <v>469</v>
      </c>
      <c r="K1" s="95"/>
      <c r="L1" s="95"/>
      <c r="M1" s="95"/>
      <c r="N1" s="95"/>
      <c r="O1" s="95"/>
      <c r="P1" s="95"/>
      <c r="Q1" s="95"/>
      <c r="R1" s="95"/>
      <c r="S1" s="95"/>
      <c r="T1" s="95"/>
      <c r="U1" s="95"/>
      <c r="V1" s="95"/>
      <c r="W1" s="95"/>
      <c r="X1" s="95"/>
      <c r="Y1" s="95"/>
      <c r="Z1" s="95"/>
      <c r="AA1" s="95"/>
      <c r="AB1" s="95"/>
      <c r="AC1" s="95"/>
    </row>
    <row r="2" spans="1:29" x14ac:dyDescent="0.25">
      <c r="I2" s="95"/>
      <c r="J2" s="95"/>
      <c r="K2" s="95"/>
      <c r="L2" s="95"/>
      <c r="M2" s="95"/>
      <c r="N2" s="95"/>
      <c r="O2" s="95"/>
      <c r="P2" s="95"/>
      <c r="Q2" s="95"/>
      <c r="R2" s="95"/>
      <c r="S2" s="95"/>
      <c r="T2" s="95"/>
      <c r="U2" s="95"/>
      <c r="V2" s="95"/>
      <c r="W2" s="95"/>
      <c r="X2" s="95"/>
      <c r="Y2" s="95"/>
      <c r="Z2" s="95"/>
      <c r="AA2" s="95"/>
      <c r="AB2" s="95"/>
      <c r="AC2" s="95"/>
    </row>
    <row r="3" spans="1:29" x14ac:dyDescent="0.25">
      <c r="A3" s="76" t="s">
        <v>238</v>
      </c>
      <c r="I3" s="95"/>
      <c r="J3" s="24"/>
      <c r="K3" s="24"/>
      <c r="L3" s="24"/>
      <c r="M3" s="24"/>
      <c r="N3" s="24"/>
      <c r="O3" s="24"/>
      <c r="P3" s="24"/>
      <c r="Q3" s="24"/>
      <c r="R3" s="24"/>
      <c r="S3" s="24"/>
      <c r="T3" s="24"/>
      <c r="U3" s="95"/>
      <c r="V3" s="95"/>
      <c r="W3" s="95"/>
      <c r="X3" s="95"/>
      <c r="Y3" s="95"/>
      <c r="Z3" s="95"/>
      <c r="AA3" s="95"/>
      <c r="AB3" s="95"/>
      <c r="AC3" s="95"/>
    </row>
    <row r="4" spans="1:29" x14ac:dyDescent="0.25">
      <c r="A4" s="47"/>
      <c r="B4" s="174" t="s">
        <v>218</v>
      </c>
      <c r="C4" s="174"/>
      <c r="D4" s="175" t="s">
        <v>207</v>
      </c>
      <c r="E4" s="176"/>
      <c r="F4" s="174" t="s">
        <v>208</v>
      </c>
      <c r="G4" s="174"/>
      <c r="I4" s="95"/>
      <c r="J4" s="24"/>
      <c r="K4" s="24"/>
      <c r="L4" s="24"/>
      <c r="M4" s="24"/>
      <c r="N4" s="24"/>
      <c r="O4" s="24"/>
      <c r="P4" s="24"/>
      <c r="Q4" s="24"/>
      <c r="R4" s="24"/>
      <c r="S4" s="24"/>
      <c r="T4" s="24"/>
      <c r="U4" s="95"/>
      <c r="V4" s="95"/>
      <c r="W4" s="95"/>
      <c r="X4" s="95"/>
      <c r="Y4" s="95"/>
      <c r="Z4" s="95"/>
      <c r="AA4" s="95"/>
      <c r="AB4" s="95"/>
      <c r="AC4" s="95"/>
    </row>
    <row r="5" spans="1:29" ht="57.75" customHeight="1" x14ac:dyDescent="0.25">
      <c r="A5" s="42"/>
      <c r="B5" s="43" t="s">
        <v>219</v>
      </c>
      <c r="C5" s="43" t="s">
        <v>548</v>
      </c>
      <c r="D5" s="77" t="s">
        <v>219</v>
      </c>
      <c r="E5" s="78" t="s">
        <v>504</v>
      </c>
      <c r="F5" s="43" t="s">
        <v>219</v>
      </c>
      <c r="G5" s="43" t="s">
        <v>504</v>
      </c>
      <c r="I5" s="95"/>
      <c r="J5" s="24"/>
      <c r="K5" s="24"/>
      <c r="L5" s="101" t="s">
        <v>219</v>
      </c>
      <c r="M5" s="101"/>
      <c r="N5" s="101" t="s">
        <v>549</v>
      </c>
      <c r="O5" s="24"/>
      <c r="P5" s="24"/>
      <c r="Q5" s="101" t="s">
        <v>219</v>
      </c>
      <c r="R5" s="101"/>
      <c r="S5" s="101" t="s">
        <v>504</v>
      </c>
      <c r="T5" s="24"/>
      <c r="U5" s="95"/>
      <c r="V5" s="95"/>
      <c r="W5" s="95"/>
      <c r="X5" s="95"/>
      <c r="Y5" s="95"/>
      <c r="Z5" s="95"/>
      <c r="AA5" s="95"/>
      <c r="AB5" s="95"/>
      <c r="AC5" s="95"/>
    </row>
    <row r="6" spans="1:29" x14ac:dyDescent="0.25">
      <c r="A6" s="39" t="s">
        <v>220</v>
      </c>
      <c r="B6" s="40">
        <v>0.21839098672645887</v>
      </c>
      <c r="C6" s="150">
        <v>0</v>
      </c>
      <c r="D6" s="79">
        <v>0.11258874781961035</v>
      </c>
      <c r="E6" s="48">
        <v>0</v>
      </c>
      <c r="F6" s="48">
        <v>0.10580223890684851</v>
      </c>
      <c r="G6" s="48">
        <v>0</v>
      </c>
      <c r="I6" s="95"/>
      <c r="J6" s="24"/>
      <c r="K6" s="24" t="s">
        <v>207</v>
      </c>
      <c r="L6" s="25">
        <f>D14</f>
        <v>0.50148652193125309</v>
      </c>
      <c r="M6" s="25"/>
      <c r="N6" s="25">
        <f>E27</f>
        <v>0.79</v>
      </c>
      <c r="O6" s="24"/>
      <c r="P6" s="24" t="s">
        <v>207</v>
      </c>
      <c r="Q6" s="25">
        <f>D14</f>
        <v>0.50148652193125309</v>
      </c>
      <c r="R6" s="25"/>
      <c r="S6" s="25">
        <f>E14/(E14+G14)</f>
        <v>0.66</v>
      </c>
      <c r="T6" s="24"/>
      <c r="U6" s="95"/>
      <c r="V6" s="95"/>
      <c r="W6" s="95"/>
      <c r="X6" s="95"/>
      <c r="Y6" s="95"/>
      <c r="Z6" s="95"/>
      <c r="AA6" s="95"/>
      <c r="AB6" s="95"/>
      <c r="AC6" s="95"/>
    </row>
    <row r="7" spans="1:29" x14ac:dyDescent="0.25">
      <c r="A7" s="44" t="s">
        <v>221</v>
      </c>
      <c r="B7" s="45">
        <v>0.14264909784119428</v>
      </c>
      <c r="C7" s="151">
        <v>0.02</v>
      </c>
      <c r="D7" s="81">
        <v>7.2949481374295883E-2</v>
      </c>
      <c r="E7" s="49">
        <v>0</v>
      </c>
      <c r="F7" s="49">
        <v>6.9699616466898429E-2</v>
      </c>
      <c r="G7" s="49">
        <v>0.02</v>
      </c>
      <c r="I7" s="95"/>
      <c r="J7" s="24"/>
      <c r="K7" s="24" t="s">
        <v>208</v>
      </c>
      <c r="L7" s="25">
        <f>F14</f>
        <v>0.49851184152535905</v>
      </c>
      <c r="M7" s="25"/>
      <c r="N7" s="25">
        <f>G27</f>
        <v>0.21</v>
      </c>
      <c r="O7" s="24"/>
      <c r="P7" s="24" t="s">
        <v>208</v>
      </c>
      <c r="Q7" s="25">
        <f>F14</f>
        <v>0.49851184152535905</v>
      </c>
      <c r="R7" s="25"/>
      <c r="S7" s="25">
        <f>G14/(E14+G14)</f>
        <v>0.34</v>
      </c>
      <c r="T7" s="24"/>
      <c r="U7" s="95"/>
      <c r="V7" s="95"/>
      <c r="W7" s="95"/>
      <c r="X7" s="95"/>
      <c r="Y7" s="95"/>
      <c r="Z7" s="95"/>
      <c r="AA7" s="95"/>
      <c r="AB7" s="95"/>
      <c r="AC7" s="95"/>
    </row>
    <row r="8" spans="1:29" x14ac:dyDescent="0.25">
      <c r="A8" s="39" t="s">
        <v>222</v>
      </c>
      <c r="B8" s="40">
        <v>0.1472028431332737</v>
      </c>
      <c r="C8" s="150">
        <v>0.19</v>
      </c>
      <c r="D8" s="79">
        <v>7.2972275782806129E-2</v>
      </c>
      <c r="E8" s="48">
        <v>0.11</v>
      </c>
      <c r="F8" s="48">
        <v>7.4230567350467569E-2</v>
      </c>
      <c r="G8" s="48">
        <v>0.09</v>
      </c>
      <c r="I8" s="95"/>
      <c r="J8" s="24"/>
      <c r="K8" s="24"/>
      <c r="L8" s="24"/>
      <c r="M8" s="24"/>
      <c r="N8" s="24"/>
      <c r="O8" s="24"/>
      <c r="P8" s="24"/>
      <c r="Q8" s="24"/>
      <c r="R8" s="24"/>
      <c r="S8" s="24"/>
      <c r="T8" s="24"/>
      <c r="U8" s="95"/>
      <c r="V8" s="95"/>
      <c r="W8" s="95"/>
      <c r="X8" s="95"/>
      <c r="Y8" s="95"/>
      <c r="Z8" s="95"/>
      <c r="AA8" s="95"/>
      <c r="AB8" s="95"/>
      <c r="AC8" s="95"/>
    </row>
    <row r="9" spans="1:29" x14ac:dyDescent="0.25">
      <c r="A9" s="44" t="s">
        <v>223</v>
      </c>
      <c r="B9" s="45">
        <v>0.1475328282068859</v>
      </c>
      <c r="C9" s="151">
        <v>0.19</v>
      </c>
      <c r="D9" s="81">
        <v>7.277536261752493E-2</v>
      </c>
      <c r="E9" s="49">
        <v>0.11</v>
      </c>
      <c r="F9" s="49">
        <v>7.4757465589360958E-2</v>
      </c>
      <c r="G9" s="49">
        <v>0.09</v>
      </c>
      <c r="I9" s="95"/>
      <c r="J9" s="24"/>
      <c r="K9" s="24"/>
      <c r="L9" s="24"/>
      <c r="M9" s="24"/>
      <c r="N9" s="24"/>
      <c r="O9" s="24"/>
      <c r="P9" s="24"/>
      <c r="Q9" s="24"/>
      <c r="R9" s="24"/>
      <c r="S9" s="24"/>
      <c r="T9" s="24"/>
      <c r="U9" s="95"/>
      <c r="V9" s="95"/>
      <c r="W9" s="95"/>
      <c r="X9" s="95"/>
      <c r="Y9" s="95"/>
      <c r="Z9" s="95"/>
      <c r="AA9" s="95"/>
      <c r="AB9" s="95"/>
      <c r="AC9" s="95"/>
    </row>
    <row r="10" spans="1:29" x14ac:dyDescent="0.25">
      <c r="A10" s="39" t="s">
        <v>224</v>
      </c>
      <c r="B10" s="40">
        <v>0.14127934858435956</v>
      </c>
      <c r="C10" s="150">
        <v>0.36</v>
      </c>
      <c r="D10" s="79">
        <v>7.0539819303045856E-2</v>
      </c>
      <c r="E10" s="48">
        <v>0.26</v>
      </c>
      <c r="F10" s="48">
        <v>7.0739529281313704E-2</v>
      </c>
      <c r="G10" s="48">
        <v>0.11</v>
      </c>
      <c r="I10" s="95"/>
      <c r="J10" s="24"/>
      <c r="K10" s="24"/>
      <c r="L10" s="24"/>
      <c r="M10" s="24"/>
      <c r="N10" s="24"/>
      <c r="O10" s="24"/>
      <c r="P10" s="24"/>
      <c r="Q10" s="24"/>
      <c r="R10" s="24"/>
      <c r="S10" s="24"/>
      <c r="T10" s="24"/>
      <c r="U10" s="95"/>
      <c r="V10" s="95"/>
      <c r="W10" s="95"/>
      <c r="X10" s="95"/>
      <c r="Y10" s="95"/>
      <c r="Z10" s="95"/>
      <c r="AA10" s="95"/>
      <c r="AB10" s="95"/>
      <c r="AC10" s="95"/>
    </row>
    <row r="11" spans="1:29" x14ac:dyDescent="0.25">
      <c r="A11" s="44" t="s">
        <v>225</v>
      </c>
      <c r="B11" s="45">
        <v>0.10488084613643144</v>
      </c>
      <c r="C11" s="151">
        <v>0.21</v>
      </c>
      <c r="D11" s="81">
        <v>5.3116868428622434E-2</v>
      </c>
      <c r="E11" s="49">
        <v>0.17</v>
      </c>
      <c r="F11" s="49">
        <v>5.1763977707808995E-2</v>
      </c>
      <c r="G11" s="49">
        <v>0.04</v>
      </c>
      <c r="I11" s="95"/>
      <c r="J11" s="24"/>
      <c r="K11" s="24"/>
      <c r="L11" s="24"/>
      <c r="M11" s="24"/>
      <c r="N11" s="24"/>
      <c r="O11" s="24"/>
      <c r="P11" s="24"/>
      <c r="Q11" s="24"/>
      <c r="R11" s="24"/>
      <c r="S11" s="24"/>
      <c r="T11" s="24"/>
      <c r="U11" s="95"/>
      <c r="V11" s="95"/>
      <c r="W11" s="95"/>
      <c r="X11" s="95"/>
      <c r="Y11" s="95"/>
      <c r="Z11" s="95"/>
      <c r="AA11" s="95"/>
      <c r="AB11" s="95"/>
      <c r="AC11" s="95"/>
    </row>
    <row r="12" spans="1:29" x14ac:dyDescent="0.25">
      <c r="A12" s="39" t="s">
        <v>226</v>
      </c>
      <c r="B12" s="40">
        <v>6.1786599510149524E-2</v>
      </c>
      <c r="C12" s="150">
        <v>0.02</v>
      </c>
      <c r="D12" s="79">
        <v>3.0865819329118901E-2</v>
      </c>
      <c r="E12" s="48">
        <v>0.02</v>
      </c>
      <c r="F12" s="48">
        <v>3.092078018103064E-2</v>
      </c>
      <c r="G12" s="48">
        <v>0</v>
      </c>
      <c r="I12" s="95"/>
      <c r="J12" s="95"/>
      <c r="K12" s="95"/>
      <c r="L12" s="95"/>
      <c r="M12" s="95"/>
      <c r="N12" s="95"/>
      <c r="O12" s="95"/>
      <c r="P12" s="95"/>
      <c r="Q12" s="95"/>
      <c r="R12" s="95"/>
      <c r="S12" s="95"/>
      <c r="T12" s="95"/>
      <c r="U12" s="95"/>
      <c r="V12" s="95"/>
      <c r="W12" s="95"/>
      <c r="X12" s="95"/>
      <c r="Y12" s="95"/>
      <c r="Z12" s="95"/>
      <c r="AA12" s="95"/>
      <c r="AB12" s="95"/>
      <c r="AC12" s="95"/>
    </row>
    <row r="13" spans="1:29" x14ac:dyDescent="0.25">
      <c r="A13" s="44" t="s">
        <v>227</v>
      </c>
      <c r="B13" s="45">
        <v>3.6277449861246702E-2</v>
      </c>
      <c r="C13" s="151">
        <v>0</v>
      </c>
      <c r="D13" s="81">
        <v>1.5678147276228606E-2</v>
      </c>
      <c r="E13" s="49">
        <v>0</v>
      </c>
      <c r="F13" s="49">
        <v>2.0597666041630106E-2</v>
      </c>
      <c r="G13" s="49">
        <v>0</v>
      </c>
      <c r="I13" s="95"/>
      <c r="J13" s="95"/>
      <c r="K13" s="95"/>
      <c r="L13" s="95"/>
      <c r="M13" s="95"/>
      <c r="N13" s="95"/>
      <c r="O13" s="95"/>
      <c r="P13" s="95"/>
      <c r="Q13" s="95"/>
      <c r="R13" s="95"/>
      <c r="S13" s="95"/>
      <c r="T13" s="95"/>
      <c r="U13" s="95"/>
      <c r="V13" s="95"/>
      <c r="W13" s="95"/>
      <c r="X13" s="95"/>
      <c r="Y13" s="95"/>
      <c r="Z13" s="95"/>
      <c r="AA13" s="95"/>
      <c r="AB13" s="95"/>
      <c r="AC13" s="95"/>
    </row>
    <row r="14" spans="1:29" x14ac:dyDescent="0.25">
      <c r="A14" s="50" t="s">
        <v>218</v>
      </c>
      <c r="B14" s="51"/>
      <c r="C14" s="51"/>
      <c r="D14" s="83">
        <v>0.50148652193125309</v>
      </c>
      <c r="E14" s="84">
        <v>0.66</v>
      </c>
      <c r="F14" s="52">
        <v>0.49851184152535905</v>
      </c>
      <c r="G14" s="52">
        <v>0.34</v>
      </c>
      <c r="I14" s="95"/>
      <c r="J14" s="95"/>
      <c r="K14" s="95"/>
      <c r="L14" s="95"/>
      <c r="M14" s="95"/>
      <c r="N14" s="95"/>
      <c r="O14" s="95"/>
      <c r="P14" s="95"/>
      <c r="Q14" s="95"/>
      <c r="R14" s="95"/>
      <c r="S14" s="95"/>
      <c r="T14" s="95"/>
      <c r="U14" s="95"/>
      <c r="V14" s="95"/>
      <c r="W14" s="95"/>
      <c r="X14" s="95"/>
      <c r="Y14" s="95"/>
      <c r="Z14" s="95"/>
      <c r="AA14" s="95"/>
      <c r="AB14" s="95"/>
      <c r="AC14" s="95"/>
    </row>
    <row r="15" spans="1:29" x14ac:dyDescent="0.25">
      <c r="I15" s="95"/>
      <c r="J15" s="95"/>
      <c r="K15" s="95"/>
      <c r="L15" s="95"/>
      <c r="M15" s="95"/>
      <c r="N15" s="95"/>
      <c r="O15" s="95"/>
      <c r="P15" s="95"/>
      <c r="Q15" s="95"/>
      <c r="R15" s="95"/>
      <c r="S15" s="95"/>
      <c r="T15" s="95"/>
      <c r="U15" s="95"/>
      <c r="V15" s="95"/>
      <c r="W15" s="95"/>
      <c r="X15" s="95"/>
      <c r="Y15" s="95"/>
      <c r="Z15" s="95"/>
      <c r="AA15" s="95"/>
      <c r="AB15" s="95"/>
      <c r="AC15" s="95"/>
    </row>
    <row r="16" spans="1:29" x14ac:dyDescent="0.25">
      <c r="A16" s="76" t="s">
        <v>239</v>
      </c>
      <c r="I16" s="95"/>
      <c r="J16" s="95"/>
      <c r="K16" s="95"/>
      <c r="L16" s="95"/>
      <c r="M16" s="95"/>
      <c r="N16" s="95"/>
      <c r="O16" s="95"/>
      <c r="P16" s="95"/>
      <c r="Q16" s="95"/>
      <c r="R16" s="95"/>
      <c r="S16" s="95"/>
      <c r="T16" s="95"/>
      <c r="U16" s="95"/>
      <c r="V16" s="95"/>
      <c r="W16" s="95"/>
      <c r="X16" s="95"/>
      <c r="Y16" s="95"/>
      <c r="Z16" s="95"/>
      <c r="AA16" s="95"/>
      <c r="AB16" s="95"/>
      <c r="AC16" s="95"/>
    </row>
    <row r="17" spans="1:29" x14ac:dyDescent="0.25">
      <c r="A17" s="47"/>
      <c r="B17" s="174" t="s">
        <v>218</v>
      </c>
      <c r="C17" s="174"/>
      <c r="D17" s="175" t="s">
        <v>207</v>
      </c>
      <c r="E17" s="176"/>
      <c r="F17" s="174" t="s">
        <v>208</v>
      </c>
      <c r="G17" s="174"/>
      <c r="I17" s="95"/>
      <c r="J17" s="95"/>
      <c r="K17" s="95"/>
      <c r="L17" s="95"/>
      <c r="M17" s="95"/>
      <c r="N17" s="95"/>
      <c r="O17" s="95"/>
      <c r="P17" s="95"/>
      <c r="Q17" s="95"/>
      <c r="R17" s="95"/>
      <c r="S17" s="95"/>
      <c r="T17" s="95"/>
      <c r="U17" s="95"/>
      <c r="V17" s="95"/>
      <c r="W17" s="95"/>
      <c r="X17" s="95"/>
      <c r="Y17" s="95"/>
      <c r="Z17" s="95"/>
      <c r="AA17" s="95"/>
      <c r="AB17" s="95"/>
      <c r="AC17" s="95"/>
    </row>
    <row r="18" spans="1:29" ht="51" x14ac:dyDescent="0.25">
      <c r="A18" s="42"/>
      <c r="B18" s="43" t="s">
        <v>219</v>
      </c>
      <c r="C18" s="43" t="s">
        <v>549</v>
      </c>
      <c r="D18" s="77" t="s">
        <v>219</v>
      </c>
      <c r="E18" s="78" t="s">
        <v>549</v>
      </c>
      <c r="F18" s="43" t="s">
        <v>219</v>
      </c>
      <c r="G18" s="43" t="s">
        <v>549</v>
      </c>
      <c r="I18" s="95"/>
      <c r="J18" s="95"/>
      <c r="K18" s="95"/>
      <c r="L18" s="95"/>
      <c r="M18" s="95"/>
      <c r="N18" s="95"/>
      <c r="O18" s="95"/>
      <c r="P18" s="95"/>
      <c r="Q18" s="95"/>
      <c r="R18" s="95"/>
      <c r="S18" s="95"/>
      <c r="T18" s="95"/>
      <c r="U18" s="95"/>
      <c r="V18" s="95"/>
      <c r="W18" s="95"/>
      <c r="X18" s="95"/>
      <c r="Y18" s="95"/>
      <c r="Z18" s="95"/>
      <c r="AA18" s="95"/>
      <c r="AB18" s="95"/>
      <c r="AC18" s="95"/>
    </row>
    <row r="19" spans="1:29" x14ac:dyDescent="0.25">
      <c r="A19" s="39" t="s">
        <v>220</v>
      </c>
      <c r="B19" s="40">
        <v>0.21839098672645887</v>
      </c>
      <c r="C19" s="41">
        <v>0</v>
      </c>
      <c r="D19" s="79">
        <v>0.11258874781961035</v>
      </c>
      <c r="E19" s="80">
        <v>0</v>
      </c>
      <c r="F19" s="48">
        <v>0.10580223890684851</v>
      </c>
      <c r="G19" s="48">
        <v>0</v>
      </c>
      <c r="K19" s="95"/>
      <c r="L19" s="95"/>
      <c r="M19" s="95"/>
      <c r="N19" s="95"/>
      <c r="O19" s="95"/>
      <c r="P19" s="95"/>
      <c r="Q19" s="95"/>
      <c r="R19" s="95"/>
      <c r="S19" s="95"/>
      <c r="T19" s="95"/>
      <c r="U19" s="95"/>
      <c r="V19" s="95"/>
      <c r="W19" s="95"/>
      <c r="X19" s="95"/>
      <c r="Y19" s="95"/>
      <c r="Z19" s="95"/>
      <c r="AA19" s="95"/>
      <c r="AB19" s="95"/>
      <c r="AC19" s="95"/>
    </row>
    <row r="20" spans="1:29" x14ac:dyDescent="0.25">
      <c r="A20" s="44" t="s">
        <v>221</v>
      </c>
      <c r="B20" s="45">
        <v>0.14264909784119428</v>
      </c>
      <c r="C20" s="46">
        <v>7.0000000000000007E-2</v>
      </c>
      <c r="D20" s="81">
        <v>7.2949481374295883E-2</v>
      </c>
      <c r="E20" s="82">
        <v>0.06</v>
      </c>
      <c r="F20" s="49">
        <v>6.9699616466898429E-2</v>
      </c>
      <c r="G20" s="49">
        <v>0.02</v>
      </c>
      <c r="K20" s="95"/>
      <c r="L20" s="95"/>
      <c r="M20" s="95"/>
      <c r="N20" s="95"/>
      <c r="O20" s="95"/>
      <c r="P20" s="95"/>
      <c r="Q20" s="95"/>
      <c r="R20" s="95"/>
      <c r="S20" s="95"/>
      <c r="T20" s="95"/>
      <c r="U20" s="95"/>
      <c r="V20" s="95"/>
      <c r="W20" s="95"/>
      <c r="X20" s="95"/>
      <c r="Y20" s="95"/>
      <c r="Z20" s="95"/>
      <c r="AA20" s="95"/>
      <c r="AB20" s="95"/>
      <c r="AC20" s="95"/>
    </row>
    <row r="21" spans="1:29" x14ac:dyDescent="0.25">
      <c r="A21" s="39" t="s">
        <v>222</v>
      </c>
      <c r="B21" s="40">
        <v>0.1472028431332737</v>
      </c>
      <c r="C21" s="41">
        <v>0.16</v>
      </c>
      <c r="D21" s="79">
        <v>7.2972275782806129E-2</v>
      </c>
      <c r="E21" s="80">
        <v>0.11</v>
      </c>
      <c r="F21" s="48">
        <v>7.4230567350467569E-2</v>
      </c>
      <c r="G21" s="48">
        <v>0.04</v>
      </c>
      <c r="K21" s="95"/>
      <c r="L21" s="95"/>
      <c r="M21" s="95"/>
      <c r="N21" s="95"/>
      <c r="O21" s="95"/>
      <c r="P21" s="95"/>
      <c r="Q21" s="95"/>
      <c r="R21" s="95"/>
      <c r="S21" s="95"/>
      <c r="T21" s="95"/>
      <c r="U21" s="95"/>
      <c r="V21" s="95"/>
      <c r="W21" s="95"/>
      <c r="X21" s="95"/>
      <c r="Y21" s="95"/>
      <c r="Z21" s="95"/>
      <c r="AA21" s="95"/>
      <c r="AB21" s="95"/>
      <c r="AC21" s="95"/>
    </row>
    <row r="22" spans="1:29" x14ac:dyDescent="0.25">
      <c r="A22" s="44" t="s">
        <v>223</v>
      </c>
      <c r="B22" s="45">
        <v>0.1475328282068859</v>
      </c>
      <c r="C22" s="46">
        <v>0.23</v>
      </c>
      <c r="D22" s="81">
        <v>7.277536261752493E-2</v>
      </c>
      <c r="E22" s="82">
        <v>0.17</v>
      </c>
      <c r="F22" s="49">
        <v>7.4757465589360958E-2</v>
      </c>
      <c r="G22" s="49">
        <v>0.06</v>
      </c>
      <c r="K22" s="95"/>
      <c r="L22" s="95"/>
      <c r="M22" s="95"/>
      <c r="N22" s="95"/>
      <c r="O22" s="95"/>
      <c r="P22" s="95"/>
      <c r="Q22" s="95"/>
      <c r="R22" s="95"/>
      <c r="S22" s="95"/>
      <c r="T22" s="95"/>
      <c r="U22" s="95"/>
      <c r="V22" s="95"/>
      <c r="W22" s="95"/>
      <c r="X22" s="95"/>
      <c r="Y22" s="95"/>
      <c r="Z22" s="95"/>
      <c r="AA22" s="95"/>
      <c r="AB22" s="95"/>
      <c r="AC22" s="95"/>
    </row>
    <row r="23" spans="1:29" x14ac:dyDescent="0.25">
      <c r="A23" s="39" t="s">
        <v>224</v>
      </c>
      <c r="B23" s="40">
        <v>0.14127934858435956</v>
      </c>
      <c r="C23" s="41">
        <v>0.26</v>
      </c>
      <c r="D23" s="79">
        <v>7.0539819303045856E-2</v>
      </c>
      <c r="E23" s="80">
        <v>0.21</v>
      </c>
      <c r="F23" s="48">
        <v>7.0739529281313704E-2</v>
      </c>
      <c r="G23" s="48">
        <v>0.06</v>
      </c>
      <c r="J23" s="109"/>
      <c r="K23" s="95"/>
      <c r="L23" s="95"/>
      <c r="M23" s="95"/>
      <c r="N23" s="95"/>
      <c r="O23" s="95"/>
      <c r="P23" s="95"/>
      <c r="Q23" s="95"/>
      <c r="R23" s="95"/>
      <c r="S23" s="95"/>
      <c r="T23" s="95"/>
      <c r="U23" s="95"/>
      <c r="V23" s="95"/>
      <c r="W23" s="95"/>
      <c r="X23" s="95"/>
      <c r="Y23" s="95"/>
      <c r="Z23" s="95"/>
      <c r="AA23" s="95"/>
      <c r="AB23" s="95"/>
      <c r="AC23" s="95"/>
    </row>
    <row r="24" spans="1:29" x14ac:dyDescent="0.25">
      <c r="A24" s="44" t="s">
        <v>225</v>
      </c>
      <c r="B24" s="45">
        <v>0.10488084613643144</v>
      </c>
      <c r="C24" s="46">
        <v>0.2</v>
      </c>
      <c r="D24" s="81">
        <v>5.3116868428622434E-2</v>
      </c>
      <c r="E24" s="82">
        <v>0.17</v>
      </c>
      <c r="F24" s="49">
        <v>5.1763977707808995E-2</v>
      </c>
      <c r="G24" s="49">
        <v>0.02</v>
      </c>
      <c r="J24" s="109"/>
      <c r="K24" s="95"/>
      <c r="L24" s="95"/>
      <c r="M24" s="95"/>
      <c r="N24" s="95"/>
      <c r="O24" s="95"/>
      <c r="P24" s="95"/>
      <c r="Q24" s="95"/>
      <c r="R24" s="95"/>
      <c r="S24" s="95"/>
      <c r="T24" s="95"/>
      <c r="U24" s="95"/>
      <c r="V24" s="95"/>
      <c r="W24" s="95"/>
      <c r="X24" s="95"/>
      <c r="Y24" s="95"/>
      <c r="Z24" s="95"/>
      <c r="AA24" s="95"/>
      <c r="AB24" s="95"/>
      <c r="AC24" s="95"/>
    </row>
    <row r="25" spans="1:29" x14ac:dyDescent="0.25">
      <c r="A25" s="39" t="s">
        <v>226</v>
      </c>
      <c r="B25" s="40">
        <v>6.1786599510149524E-2</v>
      </c>
      <c r="C25" s="41">
        <v>7.0000000000000007E-2</v>
      </c>
      <c r="D25" s="79">
        <v>3.0865819329118901E-2</v>
      </c>
      <c r="E25" s="80">
        <v>0.06</v>
      </c>
      <c r="F25" s="48">
        <v>3.092078018103064E-2</v>
      </c>
      <c r="G25" s="48">
        <v>0.01</v>
      </c>
    </row>
    <row r="26" spans="1:29" x14ac:dyDescent="0.25">
      <c r="A26" s="44" t="s">
        <v>227</v>
      </c>
      <c r="B26" s="45">
        <v>3.6277449861246702E-2</v>
      </c>
      <c r="C26" s="46">
        <v>0.01</v>
      </c>
      <c r="D26" s="81">
        <v>1.5678147276228606E-2</v>
      </c>
      <c r="E26" s="82">
        <v>0.01</v>
      </c>
      <c r="F26" s="49">
        <v>2.0597666041630106E-2</v>
      </c>
      <c r="G26" s="49">
        <v>0</v>
      </c>
    </row>
    <row r="27" spans="1:29" x14ac:dyDescent="0.25">
      <c r="A27" s="50" t="s">
        <v>218</v>
      </c>
      <c r="B27" s="51"/>
      <c r="C27" s="51"/>
      <c r="D27" s="83">
        <v>0.50148652193125309</v>
      </c>
      <c r="E27" s="84">
        <f>SUM(E19:E26)</f>
        <v>0.79</v>
      </c>
      <c r="F27" s="52">
        <v>0.49851184152535905</v>
      </c>
      <c r="G27" s="52">
        <f>SUM(G19:G26)</f>
        <v>0.21</v>
      </c>
    </row>
    <row r="30" spans="1:29" x14ac:dyDescent="0.25">
      <c r="A30" s="172" t="s">
        <v>228</v>
      </c>
      <c r="B30" s="172"/>
      <c r="C30" s="172"/>
      <c r="D30" s="172"/>
      <c r="E30" s="172"/>
      <c r="F30" s="172"/>
      <c r="G30" s="99"/>
    </row>
    <row r="31" spans="1:29" x14ac:dyDescent="0.25">
      <c r="A31" s="182" t="s">
        <v>238</v>
      </c>
      <c r="B31" s="182"/>
      <c r="C31" s="182"/>
      <c r="D31" s="100"/>
      <c r="E31" s="182"/>
      <c r="F31" s="182"/>
    </row>
    <row r="46" spans="1:6" x14ac:dyDescent="0.25">
      <c r="A46" s="172" t="s">
        <v>253</v>
      </c>
      <c r="B46" s="172"/>
      <c r="C46" s="172"/>
      <c r="D46" s="172"/>
      <c r="E46" s="172"/>
      <c r="F46" s="172"/>
    </row>
    <row r="64" spans="1:6" x14ac:dyDescent="0.25">
      <c r="A64" s="172" t="s">
        <v>254</v>
      </c>
      <c r="B64" s="172"/>
      <c r="C64" s="172"/>
      <c r="D64" s="172"/>
      <c r="E64" s="172"/>
      <c r="F64" s="172"/>
    </row>
    <row r="75" ht="15.75" customHeight="1" x14ac:dyDescent="0.25"/>
    <row r="76" ht="15.75" customHeight="1" x14ac:dyDescent="0.25"/>
    <row r="77" ht="15.75" customHeight="1" x14ac:dyDescent="0.25"/>
    <row r="83" spans="1:6" ht="38.25" customHeight="1" x14ac:dyDescent="0.25">
      <c r="A83" s="161" t="s">
        <v>565</v>
      </c>
      <c r="B83" s="161"/>
      <c r="C83" s="161"/>
      <c r="D83" s="161"/>
      <c r="E83" s="161"/>
      <c r="F83" s="161"/>
    </row>
    <row r="84" spans="1:6" x14ac:dyDescent="0.25">
      <c r="A84" s="161" t="s">
        <v>563</v>
      </c>
      <c r="B84" s="161"/>
      <c r="C84" s="161"/>
      <c r="D84" s="161"/>
      <c r="E84" s="161"/>
    </row>
    <row r="85" spans="1:6" ht="62.25" customHeight="1" x14ac:dyDescent="0.25">
      <c r="A85" s="181" t="s">
        <v>564</v>
      </c>
      <c r="B85" s="181"/>
      <c r="C85" s="181"/>
      <c r="D85" s="181"/>
      <c r="E85" s="181"/>
      <c r="F85" s="181"/>
    </row>
  </sheetData>
  <mergeCells count="14">
    <mergeCell ref="A85:F85"/>
    <mergeCell ref="B17:C17"/>
    <mergeCell ref="D17:E17"/>
    <mergeCell ref="F17:G17"/>
    <mergeCell ref="B4:C4"/>
    <mergeCell ref="D4:E4"/>
    <mergeCell ref="F4:G4"/>
    <mergeCell ref="A84:E84"/>
    <mergeCell ref="A30:F30"/>
    <mergeCell ref="A31:C31"/>
    <mergeCell ref="E31:F31"/>
    <mergeCell ref="A46:F46"/>
    <mergeCell ref="A64:F64"/>
    <mergeCell ref="A83:F8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85" zoomScaleNormal="85" workbookViewId="0"/>
  </sheetViews>
  <sheetFormatPr baseColWidth="10" defaultRowHeight="15" x14ac:dyDescent="0.25"/>
  <cols>
    <col min="1" max="1" width="31.140625" style="1" customWidth="1"/>
    <col min="2" max="8" width="10.7109375" style="1" customWidth="1"/>
    <col min="9" max="16384" width="11.42578125" style="1"/>
  </cols>
  <sheetData>
    <row r="1" spans="1:10" x14ac:dyDescent="0.25">
      <c r="A1" s="3" t="s">
        <v>514</v>
      </c>
    </row>
    <row r="3" spans="1:10" x14ac:dyDescent="0.25">
      <c r="A3" s="1" t="s">
        <v>489</v>
      </c>
      <c r="B3" s="126" t="s">
        <v>490</v>
      </c>
      <c r="C3" s="127" t="s">
        <v>491</v>
      </c>
      <c r="D3" s="126" t="s">
        <v>492</v>
      </c>
      <c r="E3" s="127" t="s">
        <v>493</v>
      </c>
      <c r="F3" s="126" t="s">
        <v>494</v>
      </c>
      <c r="G3" s="127" t="s">
        <v>495</v>
      </c>
      <c r="H3" s="126" t="s">
        <v>496</v>
      </c>
      <c r="I3" s="127" t="s">
        <v>497</v>
      </c>
      <c r="J3" s="126" t="s">
        <v>498</v>
      </c>
    </row>
    <row r="4" spans="1:10" x14ac:dyDescent="0.25">
      <c r="A4" s="120" t="s">
        <v>190</v>
      </c>
      <c r="B4" s="119">
        <v>71</v>
      </c>
      <c r="C4" s="122">
        <v>51</v>
      </c>
      <c r="D4" s="119">
        <v>80</v>
      </c>
      <c r="E4" s="122">
        <v>62</v>
      </c>
      <c r="F4" s="119">
        <v>66</v>
      </c>
      <c r="G4" s="122">
        <v>72</v>
      </c>
      <c r="H4" s="119">
        <v>90</v>
      </c>
      <c r="I4" s="122">
        <v>93</v>
      </c>
      <c r="J4" s="119">
        <v>91</v>
      </c>
    </row>
    <row r="5" spans="1:10" x14ac:dyDescent="0.25">
      <c r="A5" s="121" t="s">
        <v>132</v>
      </c>
      <c r="B5" s="119">
        <v>26</v>
      </c>
      <c r="C5" s="122">
        <v>15</v>
      </c>
      <c r="D5" s="119">
        <v>27</v>
      </c>
      <c r="E5" s="122">
        <v>25</v>
      </c>
      <c r="F5" s="119">
        <v>30</v>
      </c>
      <c r="G5" s="122">
        <v>30</v>
      </c>
      <c r="H5" s="119">
        <v>32</v>
      </c>
      <c r="I5" s="122">
        <v>24</v>
      </c>
      <c r="J5" s="119">
        <v>31</v>
      </c>
    </row>
    <row r="6" spans="1:10" x14ac:dyDescent="0.25">
      <c r="A6" s="121" t="s">
        <v>5</v>
      </c>
      <c r="B6" s="119">
        <v>167</v>
      </c>
      <c r="C6" s="122">
        <v>190</v>
      </c>
      <c r="D6" s="119">
        <v>200</v>
      </c>
      <c r="E6" s="122">
        <v>230</v>
      </c>
      <c r="F6" s="119">
        <v>193</v>
      </c>
      <c r="G6" s="122">
        <v>251</v>
      </c>
      <c r="H6" s="119">
        <v>198</v>
      </c>
      <c r="I6" s="122">
        <v>278</v>
      </c>
      <c r="J6" s="119">
        <v>324</v>
      </c>
    </row>
    <row r="7" spans="1:10" x14ac:dyDescent="0.25">
      <c r="A7" s="121" t="s">
        <v>137</v>
      </c>
      <c r="B7" s="119">
        <v>136</v>
      </c>
      <c r="C7" s="122">
        <v>132</v>
      </c>
      <c r="D7" s="119">
        <v>185</v>
      </c>
      <c r="E7" s="122">
        <v>176</v>
      </c>
      <c r="F7" s="119">
        <v>174</v>
      </c>
      <c r="G7" s="122">
        <v>191</v>
      </c>
      <c r="H7" s="119">
        <v>169</v>
      </c>
      <c r="I7" s="122">
        <v>163</v>
      </c>
      <c r="J7" s="119">
        <v>168</v>
      </c>
    </row>
    <row r="8" spans="1:10" x14ac:dyDescent="0.25">
      <c r="A8" s="121" t="s">
        <v>2</v>
      </c>
      <c r="B8" s="119">
        <v>73</v>
      </c>
      <c r="C8" s="122">
        <v>77</v>
      </c>
      <c r="D8" s="119">
        <v>85</v>
      </c>
      <c r="E8" s="122">
        <v>84</v>
      </c>
      <c r="F8" s="119">
        <v>74</v>
      </c>
      <c r="G8" s="122">
        <v>85</v>
      </c>
      <c r="H8" s="119">
        <v>84</v>
      </c>
      <c r="I8" s="122">
        <v>78</v>
      </c>
      <c r="J8" s="119">
        <v>89</v>
      </c>
    </row>
    <row r="9" spans="1:10" x14ac:dyDescent="0.25">
      <c r="A9" s="121" t="s">
        <v>3</v>
      </c>
      <c r="B9" s="119">
        <v>121</v>
      </c>
      <c r="C9" s="122">
        <v>107</v>
      </c>
      <c r="D9" s="119">
        <v>116</v>
      </c>
      <c r="E9" s="122">
        <v>111</v>
      </c>
      <c r="F9" s="119">
        <v>139</v>
      </c>
      <c r="G9" s="122">
        <v>166</v>
      </c>
      <c r="H9" s="119">
        <v>156</v>
      </c>
      <c r="I9" s="122">
        <v>187</v>
      </c>
      <c r="J9" s="119">
        <v>199</v>
      </c>
    </row>
    <row r="10" spans="1:10" x14ac:dyDescent="0.25">
      <c r="A10" s="121" t="s">
        <v>136</v>
      </c>
      <c r="B10" s="119">
        <v>25</v>
      </c>
      <c r="C10" s="122">
        <v>36</v>
      </c>
      <c r="D10" s="119">
        <v>34</v>
      </c>
      <c r="E10" s="122">
        <v>31</v>
      </c>
      <c r="F10" s="119">
        <v>23</v>
      </c>
      <c r="G10" s="122">
        <v>25</v>
      </c>
      <c r="H10" s="119">
        <v>31</v>
      </c>
      <c r="I10" s="122">
        <v>40</v>
      </c>
      <c r="J10" s="119">
        <v>32</v>
      </c>
    </row>
    <row r="11" spans="1:10" x14ac:dyDescent="0.25">
      <c r="A11" s="123" t="s">
        <v>0</v>
      </c>
      <c r="B11" s="124">
        <v>619</v>
      </c>
      <c r="C11" s="125">
        <v>608</v>
      </c>
      <c r="D11" s="124">
        <v>727</v>
      </c>
      <c r="E11" s="125">
        <v>719</v>
      </c>
      <c r="F11" s="124">
        <v>699</v>
      </c>
      <c r="G11" s="125">
        <v>820</v>
      </c>
      <c r="H11" s="124">
        <v>760</v>
      </c>
      <c r="I11" s="125">
        <v>863</v>
      </c>
      <c r="J11" s="124">
        <v>934</v>
      </c>
    </row>
    <row r="32" ht="21.75" customHeight="1" x14ac:dyDescent="0.25"/>
    <row r="33" spans="1:7" ht="27.75" customHeight="1" x14ac:dyDescent="0.25"/>
    <row r="35" spans="1:7" ht="27" customHeight="1" x14ac:dyDescent="0.25">
      <c r="A35" s="161" t="s">
        <v>513</v>
      </c>
      <c r="B35" s="161"/>
      <c r="C35" s="161"/>
      <c r="D35" s="161"/>
      <c r="E35" s="161"/>
      <c r="F35" s="161"/>
      <c r="G35" s="161"/>
    </row>
    <row r="36" spans="1:7" x14ac:dyDescent="0.25">
      <c r="A36" s="162" t="s">
        <v>499</v>
      </c>
      <c r="B36" s="162"/>
      <c r="C36" s="162"/>
      <c r="D36" s="162"/>
      <c r="E36" s="162"/>
      <c r="F36" s="162"/>
      <c r="G36" s="162"/>
    </row>
    <row r="37" spans="1:7" ht="25.5" customHeight="1" x14ac:dyDescent="0.25">
      <c r="A37" s="163" t="s">
        <v>515</v>
      </c>
      <c r="B37" s="163"/>
      <c r="C37" s="163"/>
      <c r="D37" s="163"/>
      <c r="E37" s="163"/>
      <c r="F37" s="163"/>
      <c r="G37" s="163"/>
    </row>
    <row r="38" spans="1:7" ht="19.5" customHeight="1" x14ac:dyDescent="0.25"/>
  </sheetData>
  <mergeCells count="3">
    <mergeCell ref="A35:G35"/>
    <mergeCell ref="A36:G36"/>
    <mergeCell ref="A37:G3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
  <sheetViews>
    <sheetView showGridLines="0" zoomScaleNormal="100" workbookViewId="0"/>
  </sheetViews>
  <sheetFormatPr baseColWidth="10" defaultColWidth="9.140625" defaultRowHeight="15" x14ac:dyDescent="0.25"/>
  <cols>
    <col min="1" max="1" width="29.7109375" style="1" bestFit="1" customWidth="1"/>
    <col min="2" max="2" width="20.7109375" style="1" customWidth="1"/>
    <col min="3" max="3" width="31.5703125" style="1" customWidth="1"/>
    <col min="4" max="4" width="13.85546875" style="1" customWidth="1"/>
    <col min="5" max="16384" width="9.140625" style="1"/>
  </cols>
  <sheetData>
    <row r="1" spans="1:4" x14ac:dyDescent="0.25">
      <c r="A1" s="3" t="s">
        <v>525</v>
      </c>
    </row>
    <row r="3" spans="1:4" s="10" customFormat="1" ht="42" customHeight="1" x14ac:dyDescent="0.25">
      <c r="A3" s="12" t="s">
        <v>112</v>
      </c>
      <c r="B3" s="12" t="s">
        <v>111</v>
      </c>
      <c r="C3" s="12" t="s">
        <v>252</v>
      </c>
      <c r="D3" s="12" t="s">
        <v>567</v>
      </c>
    </row>
    <row r="4" spans="1:4" x14ac:dyDescent="0.25">
      <c r="A4" s="13" t="s">
        <v>19</v>
      </c>
      <c r="B4" s="91">
        <v>448</v>
      </c>
      <c r="C4" s="14" t="s">
        <v>554</v>
      </c>
      <c r="D4" s="14">
        <v>2145906</v>
      </c>
    </row>
    <row r="5" spans="1:4" x14ac:dyDescent="0.25">
      <c r="A5" s="8" t="s">
        <v>31</v>
      </c>
      <c r="B5" s="90">
        <v>282</v>
      </c>
      <c r="C5" s="96" t="s">
        <v>554</v>
      </c>
      <c r="D5" s="96">
        <v>2048070</v>
      </c>
    </row>
    <row r="6" spans="1:4" x14ac:dyDescent="0.25">
      <c r="A6" s="13" t="s">
        <v>25</v>
      </c>
      <c r="B6" s="91">
        <v>272</v>
      </c>
      <c r="C6" s="14" t="s">
        <v>554</v>
      </c>
      <c r="D6" s="14">
        <v>1655422</v>
      </c>
    </row>
    <row r="7" spans="1:4" x14ac:dyDescent="0.25">
      <c r="A7" s="13" t="s">
        <v>22</v>
      </c>
      <c r="B7" s="91">
        <v>210</v>
      </c>
      <c r="C7" s="14" t="s">
        <v>554</v>
      </c>
      <c r="D7" s="14">
        <v>1085189</v>
      </c>
    </row>
    <row r="8" spans="1:4" x14ac:dyDescent="0.25">
      <c r="A8" s="13" t="s">
        <v>17</v>
      </c>
      <c r="B8" s="91">
        <v>198</v>
      </c>
      <c r="C8" s="14" t="s">
        <v>554</v>
      </c>
      <c r="D8" s="14">
        <v>863083</v>
      </c>
    </row>
    <row r="9" spans="1:4" x14ac:dyDescent="0.25">
      <c r="A9" s="13" t="s">
        <v>63</v>
      </c>
      <c r="B9" s="91">
        <v>195</v>
      </c>
      <c r="C9" s="14" t="s">
        <v>553</v>
      </c>
      <c r="D9" s="14">
        <v>2607746</v>
      </c>
    </row>
    <row r="10" spans="1:4" x14ac:dyDescent="0.25">
      <c r="A10" s="8" t="s">
        <v>33</v>
      </c>
      <c r="B10" s="90">
        <v>170</v>
      </c>
      <c r="C10" s="96" t="s">
        <v>553</v>
      </c>
      <c r="D10" s="96">
        <v>1626213</v>
      </c>
    </row>
    <row r="11" spans="1:4" x14ac:dyDescent="0.25">
      <c r="A11" s="8" t="s">
        <v>30</v>
      </c>
      <c r="B11" s="90">
        <v>156</v>
      </c>
      <c r="C11" s="96" t="s">
        <v>553</v>
      </c>
      <c r="D11" s="96">
        <v>1188973</v>
      </c>
    </row>
    <row r="12" spans="1:4" x14ac:dyDescent="0.25">
      <c r="A12" s="8" t="s">
        <v>45</v>
      </c>
      <c r="B12" s="90">
        <v>148</v>
      </c>
      <c r="C12" s="96" t="s">
        <v>553</v>
      </c>
      <c r="D12" s="96">
        <v>1407972</v>
      </c>
    </row>
    <row r="13" spans="1:4" x14ac:dyDescent="0.25">
      <c r="A13" s="13" t="s">
        <v>35</v>
      </c>
      <c r="B13" s="91">
        <v>145</v>
      </c>
      <c r="C13" s="14" t="s">
        <v>553</v>
      </c>
      <c r="D13" s="14">
        <v>1097410</v>
      </c>
    </row>
    <row r="14" spans="1:4" x14ac:dyDescent="0.25">
      <c r="A14" s="8" t="s">
        <v>12</v>
      </c>
      <c r="B14" s="90">
        <v>142</v>
      </c>
      <c r="C14" s="96" t="s">
        <v>555</v>
      </c>
      <c r="D14" s="96">
        <v>383559</v>
      </c>
    </row>
    <row r="15" spans="1:4" x14ac:dyDescent="0.25">
      <c r="A15" s="13" t="s">
        <v>64</v>
      </c>
      <c r="B15" s="91">
        <v>139</v>
      </c>
      <c r="C15" s="14" t="s">
        <v>553</v>
      </c>
      <c r="D15" s="14">
        <v>1636391</v>
      </c>
    </row>
    <row r="16" spans="1:4" x14ac:dyDescent="0.25">
      <c r="A16" s="13" t="s">
        <v>54</v>
      </c>
      <c r="B16" s="91">
        <v>136</v>
      </c>
      <c r="C16" s="14" t="s">
        <v>553</v>
      </c>
      <c r="D16" s="14">
        <v>1428636</v>
      </c>
    </row>
    <row r="17" spans="1:4" x14ac:dyDescent="0.25">
      <c r="A17" s="8" t="s">
        <v>51</v>
      </c>
      <c r="B17" s="90">
        <v>135</v>
      </c>
      <c r="C17" s="96" t="s">
        <v>553</v>
      </c>
      <c r="D17" s="96">
        <v>1277513</v>
      </c>
    </row>
    <row r="18" spans="1:4" x14ac:dyDescent="0.25">
      <c r="A18" s="13" t="s">
        <v>73</v>
      </c>
      <c r="B18" s="91">
        <v>135</v>
      </c>
      <c r="C18" s="14" t="s">
        <v>553</v>
      </c>
      <c r="D18" s="14">
        <v>1883437</v>
      </c>
    </row>
    <row r="19" spans="1:4" x14ac:dyDescent="0.25">
      <c r="A19" s="13" t="s">
        <v>26</v>
      </c>
      <c r="B19" s="91">
        <v>131</v>
      </c>
      <c r="C19" s="14" t="s">
        <v>553</v>
      </c>
      <c r="D19" s="14">
        <v>1049155</v>
      </c>
    </row>
    <row r="20" spans="1:4" x14ac:dyDescent="0.25">
      <c r="A20" s="13" t="s">
        <v>13</v>
      </c>
      <c r="B20" s="91">
        <v>125</v>
      </c>
      <c r="C20" s="14" t="s">
        <v>555</v>
      </c>
      <c r="D20" s="14">
        <v>256517.85</v>
      </c>
    </row>
    <row r="21" spans="1:4" x14ac:dyDescent="0.25">
      <c r="A21" s="13" t="s">
        <v>70</v>
      </c>
      <c r="B21" s="91">
        <v>119</v>
      </c>
      <c r="C21" s="14" t="s">
        <v>553</v>
      </c>
      <c r="D21" s="14">
        <v>1415757</v>
      </c>
    </row>
    <row r="22" spans="1:4" x14ac:dyDescent="0.25">
      <c r="A22" s="13" t="s">
        <v>10</v>
      </c>
      <c r="B22" s="91">
        <v>107</v>
      </c>
      <c r="C22" s="14" t="s">
        <v>555</v>
      </c>
      <c r="D22" s="14">
        <v>278786</v>
      </c>
    </row>
    <row r="23" spans="1:4" x14ac:dyDescent="0.25">
      <c r="A23" s="13" t="s">
        <v>9</v>
      </c>
      <c r="B23" s="91">
        <v>104</v>
      </c>
      <c r="C23" s="14" t="s">
        <v>555</v>
      </c>
      <c r="D23" s="14">
        <v>182887</v>
      </c>
    </row>
    <row r="24" spans="1:4" x14ac:dyDescent="0.25">
      <c r="A24" s="8" t="s">
        <v>85</v>
      </c>
      <c r="B24" s="90">
        <v>103</v>
      </c>
      <c r="C24" s="96" t="s">
        <v>553</v>
      </c>
      <c r="D24" s="96">
        <v>1462167</v>
      </c>
    </row>
    <row r="25" spans="1:4" x14ac:dyDescent="0.25">
      <c r="A25" s="8" t="s">
        <v>21</v>
      </c>
      <c r="B25" s="90">
        <v>98</v>
      </c>
      <c r="C25" s="96" t="s">
        <v>554</v>
      </c>
      <c r="D25" s="96">
        <v>482765</v>
      </c>
    </row>
    <row r="26" spans="1:4" x14ac:dyDescent="0.25">
      <c r="A26" s="8" t="s">
        <v>79</v>
      </c>
      <c r="B26" s="90">
        <v>97</v>
      </c>
      <c r="C26" s="96" t="s">
        <v>553</v>
      </c>
      <c r="D26" s="96">
        <v>1449723</v>
      </c>
    </row>
    <row r="27" spans="1:4" x14ac:dyDescent="0.25">
      <c r="A27" s="8" t="s">
        <v>81</v>
      </c>
      <c r="B27" s="90">
        <v>95</v>
      </c>
      <c r="C27" s="96" t="s">
        <v>553</v>
      </c>
      <c r="D27" s="96">
        <v>1254739</v>
      </c>
    </row>
    <row r="28" spans="1:4" x14ac:dyDescent="0.25">
      <c r="A28" s="8" t="s">
        <v>8</v>
      </c>
      <c r="B28" s="90">
        <v>92</v>
      </c>
      <c r="C28" s="96" t="s">
        <v>555</v>
      </c>
      <c r="D28" s="96">
        <v>160814</v>
      </c>
    </row>
    <row r="29" spans="1:4" x14ac:dyDescent="0.25">
      <c r="A29" s="8" t="s">
        <v>11</v>
      </c>
      <c r="B29" s="90">
        <v>86</v>
      </c>
      <c r="C29" s="96" t="s">
        <v>554</v>
      </c>
      <c r="D29" s="96">
        <v>285133</v>
      </c>
    </row>
    <row r="30" spans="1:4" x14ac:dyDescent="0.25">
      <c r="A30" s="13" t="s">
        <v>16</v>
      </c>
      <c r="B30" s="91">
        <v>83</v>
      </c>
      <c r="C30" s="14" t="s">
        <v>554</v>
      </c>
      <c r="D30" s="14">
        <v>361225</v>
      </c>
    </row>
    <row r="31" spans="1:4" x14ac:dyDescent="0.25">
      <c r="A31" s="8" t="s">
        <v>96</v>
      </c>
      <c r="B31" s="90">
        <v>78</v>
      </c>
      <c r="C31" s="96" t="s">
        <v>553</v>
      </c>
      <c r="D31" s="96">
        <v>1445171</v>
      </c>
    </row>
    <row r="32" spans="1:4" x14ac:dyDescent="0.25">
      <c r="A32" s="13" t="s">
        <v>90</v>
      </c>
      <c r="B32" s="91">
        <v>78</v>
      </c>
      <c r="C32" s="14" t="s">
        <v>553</v>
      </c>
      <c r="D32" s="14">
        <v>1251804</v>
      </c>
    </row>
    <row r="33" spans="1:4" x14ac:dyDescent="0.25">
      <c r="A33" s="13" t="s">
        <v>49</v>
      </c>
      <c r="B33" s="91">
        <v>70</v>
      </c>
      <c r="C33" s="14" t="s">
        <v>553</v>
      </c>
      <c r="D33" s="14">
        <v>682304</v>
      </c>
    </row>
    <row r="34" spans="1:4" x14ac:dyDescent="0.25">
      <c r="A34" s="8" t="s">
        <v>57</v>
      </c>
      <c r="B34" s="90">
        <v>70</v>
      </c>
      <c r="C34" s="96" t="s">
        <v>553</v>
      </c>
      <c r="D34" s="96">
        <v>835206</v>
      </c>
    </row>
    <row r="35" spans="1:4" x14ac:dyDescent="0.25">
      <c r="A35" s="13" t="s">
        <v>106</v>
      </c>
      <c r="B35" s="91">
        <v>66</v>
      </c>
      <c r="C35" s="14" t="s">
        <v>553</v>
      </c>
      <c r="D35" s="14">
        <v>1306118</v>
      </c>
    </row>
    <row r="36" spans="1:4" x14ac:dyDescent="0.25">
      <c r="A36" s="13" t="s">
        <v>84</v>
      </c>
      <c r="B36" s="91">
        <v>64</v>
      </c>
      <c r="C36" s="14" t="s">
        <v>553</v>
      </c>
      <c r="D36" s="14">
        <v>917179</v>
      </c>
    </row>
    <row r="37" spans="1:4" ht="15" customHeight="1" x14ac:dyDescent="0.25">
      <c r="A37" s="8" t="s">
        <v>38</v>
      </c>
      <c r="B37" s="90">
        <v>63</v>
      </c>
      <c r="C37" s="96" t="s">
        <v>553</v>
      </c>
      <c r="D37" s="96">
        <v>655709</v>
      </c>
    </row>
    <row r="38" spans="1:4" ht="15" customHeight="1" x14ac:dyDescent="0.25">
      <c r="A38" s="13" t="s">
        <v>34</v>
      </c>
      <c r="B38" s="91">
        <v>62</v>
      </c>
      <c r="C38" s="14" t="s">
        <v>553</v>
      </c>
      <c r="D38" s="14">
        <v>599668</v>
      </c>
    </row>
    <row r="39" spans="1:4" ht="15" customHeight="1" x14ac:dyDescent="0.25">
      <c r="A39" s="8" t="s">
        <v>65</v>
      </c>
      <c r="B39" s="90">
        <v>62</v>
      </c>
      <c r="C39" s="96" t="s">
        <v>553</v>
      </c>
      <c r="D39" s="96">
        <v>732590</v>
      </c>
    </row>
    <row r="40" spans="1:4" ht="15" customHeight="1" x14ac:dyDescent="0.25">
      <c r="A40" s="13" t="s">
        <v>71</v>
      </c>
      <c r="B40" s="91">
        <v>61</v>
      </c>
      <c r="C40" s="14" t="s">
        <v>553</v>
      </c>
      <c r="D40" s="14">
        <v>820713</v>
      </c>
    </row>
    <row r="41" spans="1:4" x14ac:dyDescent="0.25">
      <c r="A41" s="8" t="s">
        <v>72</v>
      </c>
      <c r="B41" s="90">
        <v>61</v>
      </c>
      <c r="C41" s="96" t="s">
        <v>553</v>
      </c>
      <c r="D41" s="96">
        <v>767842</v>
      </c>
    </row>
    <row r="42" spans="1:4" x14ac:dyDescent="0.25">
      <c r="A42" s="8" t="s">
        <v>68</v>
      </c>
      <c r="B42" s="90">
        <v>60</v>
      </c>
      <c r="C42" s="96" t="s">
        <v>553</v>
      </c>
      <c r="D42" s="96">
        <v>751457</v>
      </c>
    </row>
    <row r="43" spans="1:4" ht="15" customHeight="1" x14ac:dyDescent="0.25">
      <c r="A43" s="8" t="s">
        <v>83</v>
      </c>
      <c r="B43" s="90">
        <v>58</v>
      </c>
      <c r="C43" s="96" t="s">
        <v>553</v>
      </c>
      <c r="D43" s="96">
        <v>561941</v>
      </c>
    </row>
    <row r="44" spans="1:4" x14ac:dyDescent="0.25">
      <c r="A44" s="8" t="s">
        <v>74</v>
      </c>
      <c r="B44" s="90">
        <v>57</v>
      </c>
      <c r="C44" s="96" t="s">
        <v>553</v>
      </c>
      <c r="D44" s="96">
        <v>829699</v>
      </c>
    </row>
    <row r="45" spans="1:4" x14ac:dyDescent="0.25">
      <c r="A45" s="13" t="s">
        <v>29</v>
      </c>
      <c r="B45" s="91">
        <v>56</v>
      </c>
      <c r="C45" s="14" t="s">
        <v>553</v>
      </c>
      <c r="D45" s="14">
        <v>529374</v>
      </c>
    </row>
    <row r="46" spans="1:4" x14ac:dyDescent="0.25">
      <c r="A46" s="8" t="s">
        <v>15</v>
      </c>
      <c r="B46" s="90">
        <v>56</v>
      </c>
      <c r="C46" s="96" t="s">
        <v>554</v>
      </c>
      <c r="D46" s="96">
        <v>271407</v>
      </c>
    </row>
    <row r="47" spans="1:4" x14ac:dyDescent="0.25">
      <c r="A47" s="8" t="s">
        <v>43</v>
      </c>
      <c r="B47" s="90">
        <v>54</v>
      </c>
      <c r="C47" s="96" t="s">
        <v>553</v>
      </c>
      <c r="D47" s="96">
        <v>568748</v>
      </c>
    </row>
    <row r="48" spans="1:4" x14ac:dyDescent="0.25">
      <c r="A48" s="13" t="s">
        <v>61</v>
      </c>
      <c r="B48" s="91">
        <v>52</v>
      </c>
      <c r="C48" s="14" t="s">
        <v>553</v>
      </c>
      <c r="D48" s="14">
        <v>661852</v>
      </c>
    </row>
    <row r="49" spans="1:18" x14ac:dyDescent="0.25">
      <c r="A49" s="8" t="s">
        <v>60</v>
      </c>
      <c r="B49" s="90">
        <v>51</v>
      </c>
      <c r="C49" s="96" t="s">
        <v>553</v>
      </c>
      <c r="D49" s="96">
        <v>657856</v>
      </c>
    </row>
    <row r="50" spans="1:18" x14ac:dyDescent="0.25">
      <c r="A50" s="13" t="s">
        <v>37</v>
      </c>
      <c r="B50" s="91">
        <v>51</v>
      </c>
      <c r="C50" s="14" t="s">
        <v>553</v>
      </c>
      <c r="D50" s="14">
        <v>439750</v>
      </c>
    </row>
    <row r="51" spans="1:18" x14ac:dyDescent="0.25">
      <c r="A51" s="13" t="s">
        <v>52</v>
      </c>
      <c r="B51" s="91">
        <v>51</v>
      </c>
      <c r="C51" s="14" t="s">
        <v>553</v>
      </c>
      <c r="D51" s="14">
        <v>692705</v>
      </c>
    </row>
    <row r="52" spans="1:18" x14ac:dyDescent="0.25">
      <c r="A52" s="13" t="s">
        <v>107</v>
      </c>
      <c r="B52" s="91">
        <v>48</v>
      </c>
      <c r="C52" s="14" t="s">
        <v>553</v>
      </c>
      <c r="D52" s="14">
        <v>1148073</v>
      </c>
    </row>
    <row r="53" spans="1:18" x14ac:dyDescent="0.25">
      <c r="A53" s="8" t="s">
        <v>86</v>
      </c>
      <c r="B53" s="90">
        <v>45</v>
      </c>
      <c r="C53" s="96" t="s">
        <v>553</v>
      </c>
      <c r="D53" s="96">
        <v>687240</v>
      </c>
    </row>
    <row r="54" spans="1:18" ht="15" customHeight="1" x14ac:dyDescent="0.25">
      <c r="A54" s="13" t="s">
        <v>42</v>
      </c>
      <c r="B54" s="91">
        <v>44</v>
      </c>
      <c r="C54" s="14" t="s">
        <v>553</v>
      </c>
      <c r="D54" s="14">
        <v>372123</v>
      </c>
      <c r="G54" s="161" t="s">
        <v>256</v>
      </c>
      <c r="H54" s="161"/>
      <c r="I54" s="161"/>
      <c r="J54" s="161"/>
      <c r="K54" s="161"/>
      <c r="L54" s="161"/>
      <c r="M54" s="161"/>
      <c r="N54" s="161"/>
      <c r="O54" s="161"/>
      <c r="P54" s="161"/>
      <c r="Q54" s="161"/>
      <c r="R54" s="161"/>
    </row>
    <row r="55" spans="1:18" x14ac:dyDescent="0.25">
      <c r="A55" s="8" t="s">
        <v>18</v>
      </c>
      <c r="B55" s="90">
        <v>43</v>
      </c>
      <c r="C55" s="96" t="s">
        <v>554</v>
      </c>
      <c r="D55" s="96">
        <v>140605</v>
      </c>
      <c r="G55" s="161"/>
      <c r="H55" s="161"/>
      <c r="I55" s="161"/>
      <c r="J55" s="161"/>
      <c r="K55" s="161"/>
      <c r="L55" s="161"/>
      <c r="M55" s="161"/>
      <c r="N55" s="161"/>
      <c r="O55" s="161"/>
      <c r="P55" s="161"/>
      <c r="Q55" s="161"/>
      <c r="R55" s="161"/>
    </row>
    <row r="56" spans="1:18" x14ac:dyDescent="0.25">
      <c r="A56" s="13" t="s">
        <v>87</v>
      </c>
      <c r="B56" s="91">
        <v>41</v>
      </c>
      <c r="C56" s="14" t="s">
        <v>553</v>
      </c>
      <c r="D56" s="14">
        <v>697547</v>
      </c>
      <c r="G56" s="161"/>
      <c r="H56" s="161"/>
      <c r="I56" s="161"/>
      <c r="J56" s="161"/>
      <c r="K56" s="161"/>
      <c r="L56" s="161"/>
      <c r="M56" s="161"/>
      <c r="N56" s="161"/>
      <c r="O56" s="161"/>
      <c r="P56" s="161"/>
      <c r="Q56" s="161"/>
      <c r="R56" s="161"/>
    </row>
    <row r="57" spans="1:18" ht="15" customHeight="1" x14ac:dyDescent="0.25">
      <c r="A57" s="8" t="s">
        <v>32</v>
      </c>
      <c r="B57" s="90">
        <v>41</v>
      </c>
      <c r="C57" s="96" t="s">
        <v>553</v>
      </c>
      <c r="D57" s="96">
        <v>362397</v>
      </c>
      <c r="G57" s="166" t="s">
        <v>488</v>
      </c>
      <c r="H57" s="166"/>
      <c r="I57" s="166"/>
      <c r="J57" s="166"/>
      <c r="K57" s="166"/>
      <c r="L57" s="166"/>
      <c r="M57" s="166"/>
      <c r="N57" s="166"/>
      <c r="O57" s="166"/>
      <c r="P57" s="166"/>
      <c r="Q57" s="166"/>
      <c r="R57" s="166"/>
    </row>
    <row r="58" spans="1:18" x14ac:dyDescent="0.25">
      <c r="A58" s="13" t="s">
        <v>46</v>
      </c>
      <c r="B58" s="91">
        <v>41</v>
      </c>
      <c r="C58" s="14" t="s">
        <v>553</v>
      </c>
      <c r="D58" s="14">
        <v>334156</v>
      </c>
      <c r="G58" s="166"/>
      <c r="H58" s="166"/>
      <c r="I58" s="166"/>
      <c r="J58" s="166"/>
      <c r="K58" s="166"/>
      <c r="L58" s="166"/>
      <c r="M58" s="166"/>
      <c r="N58" s="166"/>
      <c r="O58" s="166"/>
      <c r="P58" s="166"/>
      <c r="Q58" s="166"/>
      <c r="R58" s="166"/>
    </row>
    <row r="59" spans="1:18" x14ac:dyDescent="0.25">
      <c r="A59" s="8" t="s">
        <v>47</v>
      </c>
      <c r="B59" s="90">
        <v>40</v>
      </c>
      <c r="C59" s="96" t="s">
        <v>553</v>
      </c>
      <c r="D59" s="96">
        <v>431443</v>
      </c>
      <c r="G59" s="166"/>
      <c r="H59" s="166"/>
      <c r="I59" s="166"/>
      <c r="J59" s="166"/>
      <c r="K59" s="166"/>
      <c r="L59" s="166"/>
      <c r="M59" s="166"/>
      <c r="N59" s="166"/>
      <c r="O59" s="166"/>
      <c r="P59" s="166"/>
      <c r="Q59" s="166"/>
      <c r="R59" s="166"/>
    </row>
    <row r="60" spans="1:18" x14ac:dyDescent="0.25">
      <c r="A60" s="8" t="s">
        <v>53</v>
      </c>
      <c r="B60" s="90">
        <v>40</v>
      </c>
      <c r="C60" s="96" t="s">
        <v>553</v>
      </c>
      <c r="D60" s="96">
        <v>495093</v>
      </c>
      <c r="G60" s="162" t="s">
        <v>470</v>
      </c>
      <c r="H60" s="162"/>
      <c r="I60" s="162"/>
      <c r="J60" s="162"/>
      <c r="K60" s="162"/>
      <c r="L60" s="162"/>
      <c r="M60" s="162"/>
      <c r="N60" s="162"/>
      <c r="O60" s="162"/>
      <c r="P60" s="162"/>
      <c r="Q60" s="162"/>
      <c r="R60" s="162"/>
    </row>
    <row r="61" spans="1:18" ht="15" customHeight="1" x14ac:dyDescent="0.25">
      <c r="A61" s="13" t="s">
        <v>78</v>
      </c>
      <c r="B61" s="91">
        <v>39</v>
      </c>
      <c r="C61" s="14" t="s">
        <v>553</v>
      </c>
      <c r="D61" s="14">
        <v>545209</v>
      </c>
      <c r="G61" s="165" t="s">
        <v>475</v>
      </c>
      <c r="H61" s="165"/>
      <c r="I61" s="165"/>
      <c r="J61" s="165"/>
      <c r="K61" s="165"/>
      <c r="L61" s="165"/>
      <c r="M61" s="165"/>
      <c r="N61" s="165"/>
      <c r="O61" s="165"/>
      <c r="P61" s="165"/>
      <c r="Q61" s="165"/>
      <c r="R61" s="165"/>
    </row>
    <row r="62" spans="1:18" x14ac:dyDescent="0.25">
      <c r="A62" s="8" t="s">
        <v>91</v>
      </c>
      <c r="B62" s="90">
        <v>38</v>
      </c>
      <c r="C62" s="96" t="s">
        <v>553</v>
      </c>
      <c r="D62" s="96">
        <v>764161</v>
      </c>
    </row>
    <row r="63" spans="1:18" x14ac:dyDescent="0.25">
      <c r="A63" s="13" t="s">
        <v>103</v>
      </c>
      <c r="B63" s="91">
        <v>37</v>
      </c>
      <c r="C63" s="14" t="s">
        <v>553</v>
      </c>
      <c r="D63" s="14">
        <v>1088855</v>
      </c>
    </row>
    <row r="64" spans="1:18" x14ac:dyDescent="0.25">
      <c r="A64" s="8" t="s">
        <v>66</v>
      </c>
      <c r="B64" s="90">
        <v>37</v>
      </c>
      <c r="C64" s="96" t="s">
        <v>553</v>
      </c>
      <c r="D64" s="96">
        <v>418122</v>
      </c>
    </row>
    <row r="65" spans="1:4" x14ac:dyDescent="0.25">
      <c r="A65" s="13" t="s">
        <v>89</v>
      </c>
      <c r="B65" s="91">
        <v>37</v>
      </c>
      <c r="C65" s="14" t="s">
        <v>553</v>
      </c>
      <c r="D65" s="14">
        <v>566659</v>
      </c>
    </row>
    <row r="66" spans="1:4" x14ac:dyDescent="0.25">
      <c r="A66" s="13" t="s">
        <v>28</v>
      </c>
      <c r="B66" s="91">
        <v>37</v>
      </c>
      <c r="C66" s="14" t="s">
        <v>553</v>
      </c>
      <c r="D66" s="14">
        <v>306538</v>
      </c>
    </row>
    <row r="67" spans="1:4" x14ac:dyDescent="0.25">
      <c r="A67" s="8" t="s">
        <v>48</v>
      </c>
      <c r="B67" s="90">
        <v>35</v>
      </c>
      <c r="C67" s="96" t="s">
        <v>553</v>
      </c>
      <c r="D67" s="96">
        <v>329325</v>
      </c>
    </row>
    <row r="68" spans="1:4" x14ac:dyDescent="0.25">
      <c r="A68" s="8" t="s">
        <v>39</v>
      </c>
      <c r="B68" s="90">
        <v>34</v>
      </c>
      <c r="C68" s="96" t="s">
        <v>553</v>
      </c>
      <c r="D68" s="96">
        <v>335628</v>
      </c>
    </row>
    <row r="69" spans="1:4" x14ac:dyDescent="0.25">
      <c r="A69" s="13" t="s">
        <v>41</v>
      </c>
      <c r="B69" s="91">
        <v>34</v>
      </c>
      <c r="C69" s="14" t="s">
        <v>553</v>
      </c>
      <c r="D69" s="14">
        <v>311435</v>
      </c>
    </row>
    <row r="70" spans="1:4" x14ac:dyDescent="0.25">
      <c r="A70" s="13" t="s">
        <v>23</v>
      </c>
      <c r="B70" s="91">
        <v>31</v>
      </c>
      <c r="C70" s="14" t="s">
        <v>554</v>
      </c>
      <c r="D70" s="14">
        <v>165451</v>
      </c>
    </row>
    <row r="71" spans="1:4" x14ac:dyDescent="0.25">
      <c r="A71" s="13" t="s">
        <v>50</v>
      </c>
      <c r="B71" s="91">
        <v>30</v>
      </c>
      <c r="C71" s="14" t="s">
        <v>553</v>
      </c>
      <c r="D71" s="14">
        <v>351718</v>
      </c>
    </row>
    <row r="72" spans="1:4" x14ac:dyDescent="0.25">
      <c r="A72" s="13" t="s">
        <v>100</v>
      </c>
      <c r="B72" s="91">
        <v>30</v>
      </c>
      <c r="C72" s="14" t="s">
        <v>553</v>
      </c>
      <c r="D72" s="14">
        <v>612119</v>
      </c>
    </row>
    <row r="73" spans="1:4" x14ac:dyDescent="0.25">
      <c r="A73" s="8" t="s">
        <v>98</v>
      </c>
      <c r="B73" s="90">
        <v>30</v>
      </c>
      <c r="C73" s="96" t="s">
        <v>553</v>
      </c>
      <c r="D73" s="96">
        <v>768508</v>
      </c>
    </row>
    <row r="74" spans="1:4" x14ac:dyDescent="0.25">
      <c r="A74" s="8" t="s">
        <v>40</v>
      </c>
      <c r="B74" s="90">
        <v>30</v>
      </c>
      <c r="C74" s="96" t="s">
        <v>553</v>
      </c>
      <c r="D74" s="96">
        <v>234601</v>
      </c>
    </row>
    <row r="75" spans="1:4" x14ac:dyDescent="0.25">
      <c r="A75" s="13" t="s">
        <v>76</v>
      </c>
      <c r="B75" s="91">
        <v>29</v>
      </c>
      <c r="C75" s="14" t="s">
        <v>555</v>
      </c>
      <c r="D75" s="14">
        <v>391066</v>
      </c>
    </row>
    <row r="76" spans="1:4" x14ac:dyDescent="0.25">
      <c r="A76" s="13" t="s">
        <v>6</v>
      </c>
      <c r="B76" s="91">
        <v>29</v>
      </c>
      <c r="C76" s="14" t="s">
        <v>553</v>
      </c>
      <c r="D76" s="14">
        <v>32489</v>
      </c>
    </row>
    <row r="77" spans="1:4" x14ac:dyDescent="0.25">
      <c r="A77" s="8" t="s">
        <v>58</v>
      </c>
      <c r="B77" s="90">
        <v>28</v>
      </c>
      <c r="C77" s="96" t="s">
        <v>553</v>
      </c>
      <c r="D77" s="96">
        <v>412807</v>
      </c>
    </row>
    <row r="78" spans="1:4" x14ac:dyDescent="0.25">
      <c r="A78" s="8" t="s">
        <v>88</v>
      </c>
      <c r="B78" s="90">
        <v>28</v>
      </c>
      <c r="C78" s="96" t="s">
        <v>553</v>
      </c>
      <c r="D78" s="96">
        <v>517709</v>
      </c>
    </row>
    <row r="79" spans="1:4" x14ac:dyDescent="0.25">
      <c r="A79" s="13" t="s">
        <v>59</v>
      </c>
      <c r="B79" s="91">
        <v>28</v>
      </c>
      <c r="C79" s="14" t="s">
        <v>553</v>
      </c>
      <c r="D79" s="14">
        <v>330844</v>
      </c>
    </row>
    <row r="80" spans="1:4" x14ac:dyDescent="0.25">
      <c r="A80" s="13" t="s">
        <v>102</v>
      </c>
      <c r="B80" s="91">
        <v>28</v>
      </c>
      <c r="C80" s="14" t="s">
        <v>553</v>
      </c>
      <c r="D80" s="14">
        <v>551063</v>
      </c>
    </row>
    <row r="81" spans="1:4" x14ac:dyDescent="0.25">
      <c r="A81" s="8" t="s">
        <v>97</v>
      </c>
      <c r="B81" s="90">
        <v>27</v>
      </c>
      <c r="C81" s="96" t="s">
        <v>553</v>
      </c>
      <c r="D81" s="96">
        <v>603640</v>
      </c>
    </row>
    <row r="82" spans="1:4" x14ac:dyDescent="0.25">
      <c r="A82" s="8" t="s">
        <v>27</v>
      </c>
      <c r="B82" s="90">
        <v>26</v>
      </c>
      <c r="C82" s="96" t="s">
        <v>553</v>
      </c>
      <c r="D82" s="96">
        <v>153954</v>
      </c>
    </row>
    <row r="83" spans="1:4" x14ac:dyDescent="0.25">
      <c r="A83" s="8" t="s">
        <v>69</v>
      </c>
      <c r="B83" s="90">
        <v>26</v>
      </c>
      <c r="C83" s="96" t="s">
        <v>554</v>
      </c>
      <c r="D83" s="96">
        <v>375217</v>
      </c>
    </row>
    <row r="84" spans="1:4" x14ac:dyDescent="0.25">
      <c r="A84" s="13" t="s">
        <v>55</v>
      </c>
      <c r="B84" s="91">
        <v>25</v>
      </c>
      <c r="C84" s="14" t="s">
        <v>553</v>
      </c>
      <c r="D84" s="14">
        <v>279554</v>
      </c>
    </row>
    <row r="85" spans="1:4" x14ac:dyDescent="0.25">
      <c r="A85" s="13" t="s">
        <v>62</v>
      </c>
      <c r="B85" s="91">
        <v>25</v>
      </c>
      <c r="C85" s="14" t="s">
        <v>553</v>
      </c>
      <c r="D85" s="14">
        <v>258798</v>
      </c>
    </row>
    <row r="86" spans="1:4" x14ac:dyDescent="0.25">
      <c r="A86" s="8" t="s">
        <v>93</v>
      </c>
      <c r="B86" s="90">
        <v>24</v>
      </c>
      <c r="C86" s="96" t="s">
        <v>553</v>
      </c>
      <c r="D86" s="96">
        <v>439332</v>
      </c>
    </row>
    <row r="87" spans="1:4" x14ac:dyDescent="0.25">
      <c r="A87" s="8" t="s">
        <v>24</v>
      </c>
      <c r="B87" s="90">
        <v>23</v>
      </c>
      <c r="C87" s="96" t="s">
        <v>553</v>
      </c>
      <c r="D87" s="96">
        <v>171798</v>
      </c>
    </row>
    <row r="88" spans="1:4" x14ac:dyDescent="0.25">
      <c r="A88" s="8" t="s">
        <v>82</v>
      </c>
      <c r="B88" s="90">
        <v>22</v>
      </c>
      <c r="C88" s="96" t="s">
        <v>553</v>
      </c>
      <c r="D88" s="96">
        <v>239190</v>
      </c>
    </row>
    <row r="89" spans="1:4" x14ac:dyDescent="0.25">
      <c r="A89" s="13" t="s">
        <v>104</v>
      </c>
      <c r="B89" s="91">
        <v>22</v>
      </c>
      <c r="C89" s="14" t="s">
        <v>553</v>
      </c>
      <c r="D89" s="14">
        <v>535078</v>
      </c>
    </row>
    <row r="90" spans="1:4" x14ac:dyDescent="0.25">
      <c r="A90" s="13" t="s">
        <v>44</v>
      </c>
      <c r="B90" s="91">
        <v>20</v>
      </c>
      <c r="C90" s="14" t="s">
        <v>553</v>
      </c>
      <c r="D90" s="14">
        <v>300933</v>
      </c>
    </row>
    <row r="91" spans="1:4" x14ac:dyDescent="0.25">
      <c r="A91" s="8" t="s">
        <v>20</v>
      </c>
      <c r="B91" s="90">
        <v>20</v>
      </c>
      <c r="C91" s="96" t="s">
        <v>553</v>
      </c>
      <c r="D91" s="96">
        <v>174670</v>
      </c>
    </row>
    <row r="92" spans="1:4" x14ac:dyDescent="0.25">
      <c r="A92" s="8" t="s">
        <v>36</v>
      </c>
      <c r="B92" s="90">
        <v>19</v>
      </c>
      <c r="C92" s="96" t="s">
        <v>553</v>
      </c>
      <c r="D92" s="96">
        <v>218707</v>
      </c>
    </row>
    <row r="93" spans="1:4" x14ac:dyDescent="0.25">
      <c r="A93" s="13" t="s">
        <v>75</v>
      </c>
      <c r="B93" s="91">
        <v>18</v>
      </c>
      <c r="C93" s="14" t="s">
        <v>553</v>
      </c>
      <c r="D93" s="14">
        <v>227489</v>
      </c>
    </row>
    <row r="94" spans="1:4" x14ac:dyDescent="0.25">
      <c r="A94" s="13" t="s">
        <v>56</v>
      </c>
      <c r="B94" s="91">
        <v>18</v>
      </c>
      <c r="C94" s="14" t="s">
        <v>553</v>
      </c>
      <c r="D94" s="14">
        <v>229788</v>
      </c>
    </row>
    <row r="95" spans="1:4" x14ac:dyDescent="0.25">
      <c r="A95" s="13" t="s">
        <v>108</v>
      </c>
      <c r="B95" s="91">
        <v>18</v>
      </c>
      <c r="C95" s="14" t="s">
        <v>553</v>
      </c>
      <c r="D95" s="14">
        <v>374481</v>
      </c>
    </row>
    <row r="96" spans="1:4" x14ac:dyDescent="0.25">
      <c r="A96" s="8" t="s">
        <v>14</v>
      </c>
      <c r="B96" s="90">
        <v>17</v>
      </c>
      <c r="C96" s="96" t="s">
        <v>554</v>
      </c>
      <c r="D96" s="96">
        <v>76633</v>
      </c>
    </row>
    <row r="97" spans="1:4" x14ac:dyDescent="0.25">
      <c r="A97" s="13" t="s">
        <v>94</v>
      </c>
      <c r="B97" s="91">
        <v>16</v>
      </c>
      <c r="C97" s="14" t="s">
        <v>553</v>
      </c>
      <c r="D97" s="14">
        <v>329357</v>
      </c>
    </row>
    <row r="98" spans="1:4" x14ac:dyDescent="0.25">
      <c r="A98" s="13" t="s">
        <v>92</v>
      </c>
      <c r="B98" s="91">
        <v>15</v>
      </c>
      <c r="C98" s="14" t="s">
        <v>553</v>
      </c>
      <c r="D98" s="14">
        <v>269701</v>
      </c>
    </row>
    <row r="99" spans="1:4" x14ac:dyDescent="0.25">
      <c r="A99" s="8" t="s">
        <v>109</v>
      </c>
      <c r="B99" s="90">
        <v>15</v>
      </c>
      <c r="C99" s="96" t="s">
        <v>553</v>
      </c>
      <c r="D99" s="96">
        <v>566993</v>
      </c>
    </row>
    <row r="100" spans="1:4" x14ac:dyDescent="0.25">
      <c r="A100" s="13" t="s">
        <v>67</v>
      </c>
      <c r="B100" s="91">
        <v>14</v>
      </c>
      <c r="C100" s="14" t="s">
        <v>553</v>
      </c>
      <c r="D100" s="14">
        <v>183001</v>
      </c>
    </row>
    <row r="101" spans="1:4" x14ac:dyDescent="0.25">
      <c r="A101" s="8" t="s">
        <v>77</v>
      </c>
      <c r="B101" s="90">
        <v>13</v>
      </c>
      <c r="C101" s="96" t="s">
        <v>553</v>
      </c>
      <c r="D101" s="96">
        <v>202670</v>
      </c>
    </row>
    <row r="102" spans="1:4" x14ac:dyDescent="0.25">
      <c r="A102" s="8" t="s">
        <v>101</v>
      </c>
      <c r="B102" s="90">
        <v>13</v>
      </c>
      <c r="C102" s="96" t="s">
        <v>553</v>
      </c>
      <c r="D102" s="96">
        <v>262316</v>
      </c>
    </row>
    <row r="103" spans="1:4" x14ac:dyDescent="0.25">
      <c r="A103" s="8" t="s">
        <v>95</v>
      </c>
      <c r="B103" s="90">
        <v>10</v>
      </c>
      <c r="C103" s="96" t="s">
        <v>553</v>
      </c>
      <c r="D103" s="96">
        <v>144379</v>
      </c>
    </row>
    <row r="104" spans="1:4" x14ac:dyDescent="0.25">
      <c r="A104" s="8" t="s">
        <v>99</v>
      </c>
      <c r="B104" s="90">
        <v>9</v>
      </c>
      <c r="C104" s="96" t="s">
        <v>553</v>
      </c>
      <c r="D104" s="96">
        <v>191819</v>
      </c>
    </row>
    <row r="105" spans="1:4" x14ac:dyDescent="0.25">
      <c r="A105" s="13" t="s">
        <v>110</v>
      </c>
      <c r="B105" s="91">
        <v>9</v>
      </c>
      <c r="C105" s="14" t="s">
        <v>553</v>
      </c>
      <c r="D105" s="14">
        <v>278475</v>
      </c>
    </row>
    <row r="106" spans="1:4" x14ac:dyDescent="0.25">
      <c r="A106" s="8" t="s">
        <v>80</v>
      </c>
      <c r="B106" s="90">
        <v>9</v>
      </c>
      <c r="C106" s="96" t="s">
        <v>553</v>
      </c>
      <c r="D106" s="96">
        <v>140120</v>
      </c>
    </row>
    <row r="107" spans="1:4" x14ac:dyDescent="0.25">
      <c r="A107" s="8" t="s">
        <v>7</v>
      </c>
      <c r="B107" s="90">
        <v>8</v>
      </c>
      <c r="C107" s="96" t="s">
        <v>555</v>
      </c>
      <c r="D107" s="96">
        <v>11558</v>
      </c>
    </row>
    <row r="108" spans="1:4" x14ac:dyDescent="0.25">
      <c r="A108" s="13" t="s">
        <v>105</v>
      </c>
      <c r="B108" s="91">
        <v>4</v>
      </c>
      <c r="C108" s="14" t="s">
        <v>555</v>
      </c>
      <c r="D108" s="14">
        <v>115995</v>
      </c>
    </row>
    <row r="109" spans="1:4" x14ac:dyDescent="0.25">
      <c r="A109" s="8" t="s">
        <v>114</v>
      </c>
      <c r="B109" s="90">
        <v>4</v>
      </c>
      <c r="C109" s="96" t="s">
        <v>553</v>
      </c>
      <c r="D109" s="96">
        <v>5974</v>
      </c>
    </row>
    <row r="110" spans="1:4" x14ac:dyDescent="0.25">
      <c r="A110" s="8" t="s">
        <v>115</v>
      </c>
      <c r="B110" s="90">
        <v>4</v>
      </c>
      <c r="C110" s="96" t="s">
        <v>555</v>
      </c>
      <c r="D110" s="96">
        <v>10289</v>
      </c>
    </row>
    <row r="111" spans="1:4" x14ac:dyDescent="0.25">
      <c r="A111" s="13" t="s">
        <v>113</v>
      </c>
      <c r="B111" s="91">
        <v>0</v>
      </c>
      <c r="C111" s="92"/>
      <c r="D111" s="92"/>
    </row>
    <row r="113" spans="1:10" x14ac:dyDescent="0.25">
      <c r="A113" s="6" t="s">
        <v>566</v>
      </c>
    </row>
    <row r="114" spans="1:10" x14ac:dyDescent="0.25">
      <c r="A114" s="6" t="s">
        <v>529</v>
      </c>
    </row>
    <row r="115" spans="1:10" x14ac:dyDescent="0.25">
      <c r="A115" s="162" t="s">
        <v>499</v>
      </c>
      <c r="B115" s="162"/>
      <c r="C115" s="162"/>
      <c r="D115" s="162"/>
      <c r="E115" s="162"/>
      <c r="F115" s="162"/>
      <c r="G115" s="162"/>
    </row>
    <row r="116" spans="1:10" ht="42.75" customHeight="1" x14ac:dyDescent="0.25">
      <c r="A116" s="164" t="s">
        <v>550</v>
      </c>
      <c r="B116" s="164"/>
      <c r="C116" s="164"/>
      <c r="D116" s="164"/>
      <c r="E116" s="164"/>
      <c r="F116" s="164"/>
      <c r="G116" s="164"/>
      <c r="H116" s="164"/>
      <c r="I116" s="164"/>
      <c r="J116" s="164"/>
    </row>
  </sheetData>
  <autoFilter ref="A3:D111">
    <sortState ref="A4:D111">
      <sortCondition descending="1" ref="B3:B111"/>
    </sortState>
  </autoFilter>
  <mergeCells count="6">
    <mergeCell ref="A116:J116"/>
    <mergeCell ref="G60:R60"/>
    <mergeCell ref="G61:R61"/>
    <mergeCell ref="G57:R59"/>
    <mergeCell ref="G54:R56"/>
    <mergeCell ref="A115:G1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zoomScale="98" zoomScaleNormal="85" workbookViewId="0"/>
  </sheetViews>
  <sheetFormatPr baseColWidth="10" defaultColWidth="11.42578125" defaultRowHeight="15" x14ac:dyDescent="0.25"/>
  <cols>
    <col min="1" max="1" width="84.5703125" style="1" customWidth="1"/>
    <col min="2" max="2" width="14" style="1" customWidth="1"/>
    <col min="3" max="3" width="14.28515625" style="1" customWidth="1"/>
    <col min="4" max="4" width="16.42578125" style="1" customWidth="1"/>
    <col min="5" max="5" width="11.42578125" style="2"/>
    <col min="6" max="6" width="45.7109375" style="1" customWidth="1"/>
    <col min="7" max="7" width="44.5703125" style="1" bestFit="1" customWidth="1"/>
    <col min="8" max="8" width="46.140625" style="1" bestFit="1" customWidth="1"/>
    <col min="9" max="9" width="43.140625" style="1" bestFit="1" customWidth="1"/>
    <col min="10" max="10" width="60.42578125" style="1" bestFit="1" customWidth="1"/>
    <col min="11" max="11" width="16" style="1" bestFit="1" customWidth="1"/>
    <col min="12" max="12" width="11.42578125" style="1"/>
    <col min="13" max="13" width="48.42578125" style="1" bestFit="1" customWidth="1"/>
    <col min="14" max="14" width="52.85546875" style="1" customWidth="1"/>
    <col min="15" max="15" width="43.140625" style="1" bestFit="1" customWidth="1"/>
    <col min="16" max="16" width="60.42578125" style="1" bestFit="1" customWidth="1"/>
    <col min="17" max="17" width="74.42578125" style="1" bestFit="1" customWidth="1"/>
    <col min="18" max="16384" width="11.42578125" style="1"/>
  </cols>
  <sheetData>
    <row r="1" spans="1:20" x14ac:dyDescent="0.25">
      <c r="A1" s="27" t="s">
        <v>527</v>
      </c>
      <c r="B1" s="27"/>
      <c r="C1" s="27"/>
      <c r="D1" s="136"/>
      <c r="E1" s="168"/>
      <c r="F1" s="168"/>
      <c r="G1" s="24"/>
      <c r="H1" s="24"/>
      <c r="I1" s="24"/>
      <c r="J1" s="24"/>
      <c r="K1" s="24"/>
      <c r="L1" s="24"/>
      <c r="M1" s="24"/>
      <c r="N1" s="24"/>
      <c r="O1" s="24"/>
      <c r="P1" s="24"/>
      <c r="Q1" s="24"/>
      <c r="R1" s="24"/>
      <c r="S1" s="24"/>
      <c r="T1" s="24"/>
    </row>
    <row r="2" spans="1:20" x14ac:dyDescent="0.25">
      <c r="A2" s="27"/>
      <c r="B2" s="27"/>
      <c r="C2" s="27"/>
      <c r="D2" s="136"/>
      <c r="E2" s="129"/>
      <c r="F2" s="129"/>
      <c r="G2" s="156"/>
      <c r="H2" s="156"/>
      <c r="I2" s="156"/>
      <c r="J2" s="156"/>
      <c r="K2" s="24"/>
      <c r="L2" s="24"/>
      <c r="M2" s="24"/>
      <c r="N2" s="24"/>
      <c r="O2" s="24"/>
      <c r="P2" s="24"/>
      <c r="Q2" s="24"/>
      <c r="R2" s="24"/>
      <c r="S2" s="24"/>
      <c r="T2" s="24"/>
    </row>
    <row r="3" spans="1:20" ht="25.5" x14ac:dyDescent="0.25">
      <c r="A3" s="37" t="s">
        <v>198</v>
      </c>
      <c r="B3" s="37" t="s">
        <v>128</v>
      </c>
      <c r="C3" s="37" t="s">
        <v>138</v>
      </c>
      <c r="D3" s="136"/>
      <c r="E3" s="129"/>
      <c r="F3" s="130" t="s">
        <v>196</v>
      </c>
      <c r="G3" s="157" t="s">
        <v>197</v>
      </c>
      <c r="H3" s="157" t="s">
        <v>138</v>
      </c>
      <c r="I3" s="157" t="s">
        <v>128</v>
      </c>
      <c r="J3" s="156"/>
      <c r="K3" s="24"/>
      <c r="L3" s="24"/>
      <c r="M3" s="24"/>
      <c r="N3" s="24"/>
      <c r="O3" s="24"/>
      <c r="P3" s="24"/>
      <c r="Q3" s="24"/>
      <c r="R3" s="24"/>
      <c r="S3" s="24"/>
      <c r="T3" s="24"/>
    </row>
    <row r="4" spans="1:20" x14ac:dyDescent="0.25">
      <c r="A4" s="29" t="s">
        <v>182</v>
      </c>
      <c r="B4" s="30">
        <f>C4/C26</f>
        <v>0.50577421635635167</v>
      </c>
      <c r="C4" s="29">
        <v>2146</v>
      </c>
      <c r="D4" s="136"/>
      <c r="E4" s="129"/>
      <c r="F4" s="131" t="s">
        <v>182</v>
      </c>
      <c r="G4" s="156" t="s">
        <v>165</v>
      </c>
      <c r="H4" s="156">
        <v>2146</v>
      </c>
      <c r="I4" s="156">
        <f>H4/SUM(H4:H8)</f>
        <v>0.50577421635635167</v>
      </c>
      <c r="J4" s="156"/>
      <c r="K4" s="24"/>
      <c r="L4" s="24"/>
      <c r="M4" s="24"/>
      <c r="N4" s="24"/>
      <c r="O4" s="24"/>
      <c r="P4" s="24"/>
      <c r="Q4" s="24"/>
      <c r="R4" s="24"/>
      <c r="S4" s="24"/>
      <c r="T4" s="24"/>
    </row>
    <row r="5" spans="1:20" x14ac:dyDescent="0.25">
      <c r="A5" s="31" t="s">
        <v>199</v>
      </c>
      <c r="B5" s="32">
        <f>C5/C4</f>
        <v>0.35554520037278659</v>
      </c>
      <c r="C5" s="33">
        <v>763</v>
      </c>
      <c r="D5" s="136"/>
      <c r="E5" s="129"/>
      <c r="F5" s="131" t="s">
        <v>168</v>
      </c>
      <c r="G5" s="156" t="s">
        <v>167</v>
      </c>
      <c r="H5" s="156">
        <v>741</v>
      </c>
      <c r="I5" s="156">
        <f>H5/SUM(H4:H8)</f>
        <v>0.17464058449210465</v>
      </c>
      <c r="J5" s="156"/>
      <c r="K5" s="24"/>
      <c r="L5" s="24"/>
      <c r="M5" s="24"/>
      <c r="N5" s="24"/>
      <c r="O5" s="24"/>
      <c r="P5" s="24"/>
      <c r="Q5" s="24"/>
      <c r="R5" s="24"/>
      <c r="S5" s="24"/>
      <c r="T5" s="24"/>
    </row>
    <row r="6" spans="1:20" x14ac:dyDescent="0.25">
      <c r="A6" s="34" t="s">
        <v>169</v>
      </c>
      <c r="B6" s="32">
        <f>C6/C4</f>
        <v>0.31314072693383038</v>
      </c>
      <c r="C6" s="33">
        <v>672</v>
      </c>
      <c r="D6" s="136"/>
      <c r="E6" s="129"/>
      <c r="F6" s="131" t="s">
        <v>171</v>
      </c>
      <c r="G6" s="156" t="s">
        <v>170</v>
      </c>
      <c r="H6" s="156">
        <v>439</v>
      </c>
      <c r="I6" s="156">
        <f>H6/SUM(H4:H8)</f>
        <v>0.10346452981381098</v>
      </c>
      <c r="J6" s="156"/>
      <c r="K6" s="24"/>
      <c r="L6" s="24"/>
      <c r="M6" s="24"/>
      <c r="N6" s="24"/>
      <c r="O6" s="24"/>
      <c r="P6" s="24"/>
      <c r="Q6" s="24"/>
      <c r="R6" s="24"/>
      <c r="S6" s="24"/>
      <c r="T6" s="24"/>
    </row>
    <row r="7" spans="1:20" x14ac:dyDescent="0.25">
      <c r="A7" s="34" t="s">
        <v>172</v>
      </c>
      <c r="B7" s="32">
        <f>C7/C4</f>
        <v>0.2287977632805219</v>
      </c>
      <c r="C7" s="33">
        <v>491</v>
      </c>
      <c r="D7" s="136"/>
      <c r="E7" s="129"/>
      <c r="F7" s="131" t="s">
        <v>174</v>
      </c>
      <c r="G7" s="156" t="s">
        <v>173</v>
      </c>
      <c r="H7" s="156">
        <v>436</v>
      </c>
      <c r="I7" s="156">
        <f>H7/SUM(H4:H8)</f>
        <v>0.10275748291303323</v>
      </c>
      <c r="J7" s="156"/>
      <c r="K7" s="24"/>
      <c r="L7" s="24"/>
      <c r="M7" s="24"/>
      <c r="N7" s="24"/>
      <c r="O7" s="24"/>
      <c r="P7" s="24"/>
      <c r="Q7" s="24"/>
      <c r="R7" s="24"/>
      <c r="S7" s="24"/>
      <c r="T7" s="24"/>
    </row>
    <row r="8" spans="1:20" x14ac:dyDescent="0.25">
      <c r="A8" s="34" t="s">
        <v>1</v>
      </c>
      <c r="B8" s="32">
        <f>C8/C4</f>
        <v>0.10251630941286113</v>
      </c>
      <c r="C8" s="33">
        <v>220</v>
      </c>
      <c r="D8" s="136"/>
      <c r="E8" s="129"/>
      <c r="F8" s="131" t="s">
        <v>178</v>
      </c>
      <c r="G8" s="156" t="s">
        <v>183</v>
      </c>
      <c r="H8" s="156">
        <v>481</v>
      </c>
      <c r="I8" s="156">
        <f>H8/SUM(H4:H8)</f>
        <v>0.1133631864246995</v>
      </c>
      <c r="J8" s="156"/>
      <c r="K8" s="24"/>
      <c r="L8" s="24"/>
      <c r="M8" s="24"/>
      <c r="N8" s="24"/>
      <c r="O8" s="24"/>
      <c r="P8" s="24"/>
      <c r="Q8" s="24"/>
      <c r="R8" s="24"/>
      <c r="S8" s="24"/>
      <c r="T8" s="24"/>
    </row>
    <row r="9" spans="1:20" x14ac:dyDescent="0.25">
      <c r="A9" s="29" t="s">
        <v>168</v>
      </c>
      <c r="B9" s="30">
        <f>C9/C26</f>
        <v>0.17464058449210465</v>
      </c>
      <c r="C9" s="29">
        <v>741</v>
      </c>
      <c r="D9" s="24"/>
      <c r="E9" s="25"/>
      <c r="F9" s="24"/>
      <c r="G9" s="156"/>
      <c r="H9" s="156"/>
      <c r="I9" s="156"/>
      <c r="J9" s="156"/>
      <c r="K9" s="24"/>
      <c r="L9" s="24"/>
      <c r="M9" s="24"/>
      <c r="N9" s="24"/>
      <c r="O9" s="24"/>
      <c r="P9" s="24"/>
      <c r="Q9" s="24"/>
      <c r="R9" s="24"/>
      <c r="S9" s="24"/>
      <c r="T9" s="24"/>
    </row>
    <row r="10" spans="1:20" x14ac:dyDescent="0.25">
      <c r="A10" s="31" t="s">
        <v>200</v>
      </c>
      <c r="B10" s="32">
        <f>C10/C9</f>
        <v>0.26180836707152494</v>
      </c>
      <c r="C10" s="35">
        <v>194</v>
      </c>
      <c r="D10" s="24"/>
      <c r="E10" s="25"/>
      <c r="F10" s="24"/>
      <c r="G10" s="156"/>
      <c r="H10" s="156"/>
      <c r="I10" s="156"/>
      <c r="J10" s="156"/>
      <c r="K10" s="24"/>
      <c r="L10" s="24"/>
      <c r="M10" s="24"/>
      <c r="N10" s="24"/>
      <c r="O10" s="24"/>
      <c r="P10" s="24"/>
      <c r="Q10" s="24"/>
      <c r="R10" s="24"/>
      <c r="S10" s="24"/>
      <c r="T10" s="24"/>
    </row>
    <row r="11" spans="1:20" ht="15" customHeight="1" x14ac:dyDescent="0.25">
      <c r="A11" s="34" t="s">
        <v>180</v>
      </c>
      <c r="B11" s="32">
        <f>C11/C9</f>
        <v>0.14979757085020243</v>
      </c>
      <c r="C11" s="35">
        <v>111</v>
      </c>
      <c r="D11" s="24"/>
      <c r="E11" s="25"/>
      <c r="F11" s="133"/>
      <c r="G11" s="158" t="s">
        <v>182</v>
      </c>
      <c r="H11" s="158" t="s">
        <v>168</v>
      </c>
      <c r="I11" s="158" t="s">
        <v>171</v>
      </c>
      <c r="J11" s="158" t="s">
        <v>174</v>
      </c>
      <c r="K11" s="134" t="s">
        <v>190</v>
      </c>
      <c r="L11" s="135"/>
      <c r="M11" s="135" t="s">
        <v>182</v>
      </c>
      <c r="N11" s="135" t="s">
        <v>168</v>
      </c>
      <c r="O11" s="135" t="s">
        <v>171</v>
      </c>
      <c r="P11" s="135" t="s">
        <v>174</v>
      </c>
      <c r="Q11" s="135" t="s">
        <v>190</v>
      </c>
      <c r="R11" s="24"/>
      <c r="S11" s="24"/>
      <c r="T11" s="24"/>
    </row>
    <row r="12" spans="1:20" x14ac:dyDescent="0.25">
      <c r="A12" s="34" t="s">
        <v>181</v>
      </c>
      <c r="B12" s="32">
        <f>C12/C9</f>
        <v>0.1524966261808367</v>
      </c>
      <c r="C12" s="35">
        <v>113</v>
      </c>
      <c r="D12" s="24"/>
      <c r="E12" s="25"/>
      <c r="F12" s="131" t="s">
        <v>191</v>
      </c>
      <c r="G12" s="159">
        <f>B5</f>
        <v>0.35554520037278659</v>
      </c>
      <c r="H12" s="159">
        <f>B10</f>
        <v>0.26180836707152494</v>
      </c>
      <c r="I12" s="159">
        <f>B15</f>
        <v>0.9248291571753986</v>
      </c>
      <c r="J12" s="159">
        <f>B18</f>
        <v>0.44954128440366975</v>
      </c>
      <c r="K12" s="132">
        <f>B23</f>
        <v>0.53430353430353428</v>
      </c>
      <c r="L12" s="24"/>
      <c r="M12" s="24" t="s">
        <v>166</v>
      </c>
      <c r="N12" s="24" t="s">
        <v>177</v>
      </c>
      <c r="O12" s="24" t="s">
        <v>184</v>
      </c>
      <c r="P12" s="24" t="s">
        <v>186</v>
      </c>
      <c r="Q12" s="24" t="s">
        <v>175</v>
      </c>
      <c r="R12" s="24"/>
      <c r="S12" s="24"/>
      <c r="T12" s="24"/>
    </row>
    <row r="13" spans="1:20" x14ac:dyDescent="0.25">
      <c r="A13" s="34" t="s">
        <v>179</v>
      </c>
      <c r="B13" s="32">
        <f>C13/C9</f>
        <v>0.4358974358974359</v>
      </c>
      <c r="C13" s="35">
        <v>323</v>
      </c>
      <c r="D13" s="24"/>
      <c r="E13" s="25"/>
      <c r="F13" s="131" t="s">
        <v>192</v>
      </c>
      <c r="G13" s="159">
        <f>B6</f>
        <v>0.31314072693383038</v>
      </c>
      <c r="H13" s="159">
        <f>B11</f>
        <v>0.14979757085020243</v>
      </c>
      <c r="I13" s="159">
        <f>B16</f>
        <v>7.5170842824601361E-2</v>
      </c>
      <c r="J13" s="159">
        <f>B19</f>
        <v>0.15825688073394495</v>
      </c>
      <c r="K13" s="132">
        <f>B24</f>
        <v>0.3388773388773389</v>
      </c>
      <c r="L13" s="24"/>
      <c r="M13" s="24" t="s">
        <v>169</v>
      </c>
      <c r="N13" s="24" t="s">
        <v>180</v>
      </c>
      <c r="O13" s="24" t="s">
        <v>185</v>
      </c>
      <c r="P13" s="24" t="s">
        <v>187</v>
      </c>
      <c r="Q13" s="24" t="s">
        <v>176</v>
      </c>
      <c r="R13" s="24"/>
      <c r="S13" s="24"/>
      <c r="T13" s="24"/>
    </row>
    <row r="14" spans="1:20" x14ac:dyDescent="0.25">
      <c r="A14" s="29" t="s">
        <v>171</v>
      </c>
      <c r="B14" s="30">
        <f>C14/C26</f>
        <v>0.10346452981381098</v>
      </c>
      <c r="C14" s="29">
        <v>439</v>
      </c>
      <c r="D14" s="24"/>
      <c r="E14" s="25"/>
      <c r="F14" s="131" t="s">
        <v>193</v>
      </c>
      <c r="G14" s="132">
        <f>B7</f>
        <v>0.2287977632805219</v>
      </c>
      <c r="H14" s="132">
        <f>B12</f>
        <v>0.1524966261808367</v>
      </c>
      <c r="I14" s="132"/>
      <c r="J14" s="132">
        <f>B20</f>
        <v>9.6330275229357804E-2</v>
      </c>
      <c r="K14" s="132">
        <f>B25</f>
        <v>0.12681912681912683</v>
      </c>
      <c r="L14" s="24"/>
      <c r="M14" s="24" t="s">
        <v>172</v>
      </c>
      <c r="N14" s="24" t="s">
        <v>181</v>
      </c>
      <c r="O14" s="24"/>
      <c r="P14" s="24" t="s">
        <v>188</v>
      </c>
      <c r="Q14" s="24" t="s">
        <v>178</v>
      </c>
      <c r="R14" s="24"/>
      <c r="S14" s="24"/>
      <c r="T14" s="24"/>
    </row>
    <row r="15" spans="1:20" x14ac:dyDescent="0.25">
      <c r="A15" s="31" t="s">
        <v>201</v>
      </c>
      <c r="B15" s="32">
        <f>C15/C14</f>
        <v>0.9248291571753986</v>
      </c>
      <c r="C15" s="33">
        <v>406</v>
      </c>
      <c r="D15" s="24"/>
      <c r="E15" s="25"/>
      <c r="F15" s="131" t="s">
        <v>194</v>
      </c>
      <c r="G15" s="132">
        <f>B8</f>
        <v>0.10251630941286113</v>
      </c>
      <c r="H15" s="132">
        <f>B13</f>
        <v>0.4358974358974359</v>
      </c>
      <c r="I15" s="132"/>
      <c r="J15" s="132">
        <f>B21</f>
        <v>0.29587155963302753</v>
      </c>
      <c r="K15" s="132"/>
      <c r="L15" s="24"/>
      <c r="M15" s="24" t="s">
        <v>195</v>
      </c>
      <c r="N15" s="24" t="s">
        <v>179</v>
      </c>
      <c r="O15" s="24"/>
      <c r="P15" s="24" t="s">
        <v>189</v>
      </c>
      <c r="Q15" s="24"/>
      <c r="R15" s="24"/>
      <c r="S15" s="24"/>
      <c r="T15" s="24"/>
    </row>
    <row r="16" spans="1:20" x14ac:dyDescent="0.25">
      <c r="A16" s="34" t="s">
        <v>185</v>
      </c>
      <c r="B16" s="32">
        <f>C16/C14</f>
        <v>7.5170842824601361E-2</v>
      </c>
      <c r="C16" s="33">
        <v>33</v>
      </c>
      <c r="D16" s="24"/>
      <c r="E16" s="25"/>
      <c r="F16" s="24"/>
      <c r="G16" s="24"/>
      <c r="H16" s="24"/>
      <c r="I16" s="24"/>
      <c r="J16" s="24"/>
      <c r="K16" s="24"/>
      <c r="L16" s="24"/>
      <c r="M16" s="24"/>
      <c r="N16" s="24"/>
      <c r="O16" s="24"/>
      <c r="P16" s="24"/>
      <c r="Q16" s="24"/>
      <c r="R16" s="24"/>
      <c r="S16" s="24"/>
      <c r="T16" s="24"/>
    </row>
    <row r="17" spans="1:20" x14ac:dyDescent="0.25">
      <c r="A17" s="29" t="s">
        <v>174</v>
      </c>
      <c r="B17" s="30">
        <f>C17/C26</f>
        <v>0.10275748291303323</v>
      </c>
      <c r="C17" s="29">
        <v>436</v>
      </c>
      <c r="D17" s="131"/>
      <c r="E17" s="25"/>
      <c r="F17" s="24"/>
      <c r="G17" s="24"/>
      <c r="H17" s="24"/>
      <c r="I17" s="24"/>
      <c r="J17" s="24"/>
      <c r="K17" s="24"/>
      <c r="L17" s="24"/>
      <c r="M17" s="24"/>
      <c r="N17" s="24"/>
      <c r="O17" s="24"/>
      <c r="P17" s="24"/>
      <c r="Q17" s="24"/>
      <c r="R17" s="24"/>
      <c r="S17" s="24"/>
      <c r="T17" s="24"/>
    </row>
    <row r="18" spans="1:20" x14ac:dyDescent="0.25">
      <c r="A18" s="31" t="s">
        <v>202</v>
      </c>
      <c r="B18" s="32">
        <f>C18/C17</f>
        <v>0.44954128440366975</v>
      </c>
      <c r="C18" s="35">
        <v>196</v>
      </c>
      <c r="D18" s="131"/>
      <c r="E18" s="25"/>
      <c r="F18" s="24"/>
      <c r="G18" s="24"/>
      <c r="H18" s="24"/>
      <c r="I18" s="24"/>
      <c r="J18" s="24"/>
      <c r="K18" s="24"/>
      <c r="L18" s="24"/>
      <c r="M18" s="24"/>
      <c r="N18" s="24"/>
      <c r="O18" s="24"/>
      <c r="P18" s="24"/>
      <c r="Q18" s="24"/>
      <c r="R18" s="24"/>
      <c r="S18" s="24"/>
      <c r="T18" s="24"/>
    </row>
    <row r="19" spans="1:20" x14ac:dyDescent="0.25">
      <c r="A19" s="34" t="s">
        <v>187</v>
      </c>
      <c r="B19" s="32">
        <f>C19/C17</f>
        <v>0.15825688073394495</v>
      </c>
      <c r="C19" s="35">
        <v>69</v>
      </c>
      <c r="D19" s="131"/>
      <c r="E19" s="25"/>
      <c r="F19" s="24"/>
      <c r="G19" s="24"/>
      <c r="H19" s="24"/>
      <c r="I19" s="24"/>
      <c r="J19" s="24"/>
      <c r="K19" s="24"/>
      <c r="L19" s="24"/>
      <c r="M19" s="24"/>
      <c r="N19" s="24"/>
      <c r="O19" s="24"/>
      <c r="P19" s="24"/>
      <c r="Q19" s="24"/>
      <c r="R19" s="24"/>
      <c r="S19" s="24"/>
      <c r="T19" s="24"/>
    </row>
    <row r="20" spans="1:20" x14ac:dyDescent="0.25">
      <c r="A20" s="34" t="s">
        <v>188</v>
      </c>
      <c r="B20" s="32">
        <f>C20/C17</f>
        <v>9.6330275229357804E-2</v>
      </c>
      <c r="C20" s="35">
        <v>42</v>
      </c>
      <c r="D20" s="24"/>
      <c r="E20" s="25"/>
      <c r="F20" s="24"/>
      <c r="G20" s="24"/>
      <c r="H20" s="24"/>
      <c r="I20" s="24"/>
      <c r="J20" s="24"/>
      <c r="K20" s="24"/>
      <c r="L20" s="24"/>
      <c r="M20" s="24"/>
      <c r="N20" s="24"/>
      <c r="O20" s="24"/>
      <c r="P20" s="24"/>
      <c r="Q20" s="24"/>
      <c r="R20" s="24"/>
      <c r="S20" s="24"/>
      <c r="T20" s="24"/>
    </row>
    <row r="21" spans="1:20" x14ac:dyDescent="0.25">
      <c r="A21" s="34" t="s">
        <v>189</v>
      </c>
      <c r="B21" s="32">
        <f>C21/C17</f>
        <v>0.29587155963302753</v>
      </c>
      <c r="C21" s="35">
        <v>129</v>
      </c>
      <c r="D21" s="95"/>
      <c r="E21" s="110"/>
      <c r="F21" s="95"/>
      <c r="G21" s="95"/>
      <c r="H21" s="95"/>
      <c r="I21" s="95"/>
      <c r="J21" s="95"/>
      <c r="K21" s="95"/>
      <c r="L21" s="95"/>
      <c r="M21" s="95"/>
      <c r="N21" s="95"/>
      <c r="O21" s="95"/>
      <c r="P21" s="95"/>
      <c r="Q21" s="95"/>
      <c r="R21" s="95"/>
      <c r="S21" s="95"/>
      <c r="T21" s="95"/>
    </row>
    <row r="22" spans="1:20" x14ac:dyDescent="0.25">
      <c r="A22" s="29" t="s">
        <v>178</v>
      </c>
      <c r="B22" s="30">
        <f>C22/C26</f>
        <v>0.1133631864246995</v>
      </c>
      <c r="C22" s="29">
        <v>481</v>
      </c>
      <c r="D22" s="95"/>
      <c r="E22" s="110"/>
      <c r="F22" s="95"/>
      <c r="G22" s="95"/>
      <c r="H22" s="95"/>
      <c r="I22" s="95"/>
      <c r="J22" s="95"/>
      <c r="K22" s="95"/>
      <c r="L22" s="95"/>
      <c r="M22" s="95"/>
      <c r="N22" s="95"/>
      <c r="O22" s="95"/>
      <c r="P22" s="95"/>
      <c r="Q22" s="95"/>
      <c r="R22" s="95"/>
      <c r="S22" s="95"/>
      <c r="T22" s="95"/>
    </row>
    <row r="23" spans="1:20" x14ac:dyDescent="0.25">
      <c r="A23" s="31" t="s">
        <v>203</v>
      </c>
      <c r="B23" s="32">
        <f>C23/C22</f>
        <v>0.53430353430353428</v>
      </c>
      <c r="C23" s="35">
        <v>257</v>
      </c>
      <c r="D23" s="95"/>
      <c r="E23" s="110"/>
      <c r="F23" s="95"/>
      <c r="G23" s="95"/>
      <c r="H23" s="95"/>
      <c r="I23" s="95"/>
      <c r="J23" s="95"/>
      <c r="K23" s="95"/>
      <c r="L23" s="95"/>
      <c r="M23" s="95"/>
      <c r="N23" s="95"/>
      <c r="O23" s="95"/>
      <c r="P23" s="95"/>
      <c r="Q23" s="95"/>
      <c r="R23" s="95"/>
      <c r="S23" s="95"/>
      <c r="T23" s="95"/>
    </row>
    <row r="24" spans="1:20" x14ac:dyDescent="0.25">
      <c r="A24" s="34" t="s">
        <v>176</v>
      </c>
      <c r="B24" s="32">
        <f>C24/C22</f>
        <v>0.3388773388773389</v>
      </c>
      <c r="C24" s="35">
        <v>163</v>
      </c>
      <c r="D24" s="95"/>
      <c r="E24" s="110"/>
      <c r="F24" s="95"/>
      <c r="G24" s="95"/>
      <c r="H24" s="95"/>
      <c r="I24" s="95"/>
      <c r="J24" s="95"/>
      <c r="K24" s="95"/>
      <c r="L24" s="95"/>
      <c r="M24" s="95"/>
      <c r="N24" s="95"/>
      <c r="O24" s="95"/>
      <c r="P24" s="95"/>
      <c r="Q24" s="95"/>
      <c r="R24" s="95"/>
      <c r="S24" s="95"/>
      <c r="T24" s="95"/>
    </row>
    <row r="25" spans="1:20" x14ac:dyDescent="0.25">
      <c r="A25" s="34" t="s">
        <v>178</v>
      </c>
      <c r="B25" s="32">
        <f>C25/C22</f>
        <v>0.12681912681912683</v>
      </c>
      <c r="C25" s="35">
        <v>61</v>
      </c>
      <c r="D25" s="95"/>
      <c r="E25" s="110"/>
      <c r="F25" s="95"/>
      <c r="G25" s="95"/>
      <c r="H25" s="95"/>
      <c r="I25" s="95"/>
      <c r="J25" s="95"/>
      <c r="K25" s="95"/>
      <c r="L25" s="95"/>
      <c r="M25" s="95"/>
      <c r="N25" s="95"/>
      <c r="O25" s="95"/>
      <c r="P25" s="95"/>
      <c r="Q25" s="95"/>
      <c r="R25" s="95"/>
      <c r="S25" s="95"/>
      <c r="T25" s="95"/>
    </row>
    <row r="26" spans="1:20" x14ac:dyDescent="0.25">
      <c r="A26" s="36" t="s">
        <v>204</v>
      </c>
      <c r="B26" s="36"/>
      <c r="C26" s="36">
        <f>C22+C17+C14+C9+C4</f>
        <v>4243</v>
      </c>
      <c r="D26" s="95"/>
      <c r="E26" s="110"/>
      <c r="F26" s="95"/>
      <c r="G26" s="95"/>
      <c r="H26" s="95"/>
      <c r="I26" s="95"/>
      <c r="J26" s="95"/>
      <c r="K26" s="95"/>
      <c r="L26" s="95"/>
      <c r="M26" s="95"/>
      <c r="N26" s="95"/>
      <c r="O26" s="95"/>
      <c r="P26" s="95"/>
      <c r="Q26" s="95"/>
      <c r="R26" s="95"/>
      <c r="S26" s="95"/>
      <c r="T26" s="95"/>
    </row>
    <row r="27" spans="1:20" x14ac:dyDescent="0.25">
      <c r="D27" s="95"/>
      <c r="E27" s="110"/>
      <c r="F27" s="95"/>
      <c r="G27" s="95"/>
      <c r="H27" s="95"/>
      <c r="I27" s="95"/>
      <c r="J27" s="95"/>
      <c r="K27" s="95"/>
      <c r="L27" s="95"/>
      <c r="M27" s="95"/>
      <c r="N27" s="95"/>
      <c r="O27" s="95"/>
      <c r="P27" s="95"/>
      <c r="Q27" s="95"/>
      <c r="R27" s="95"/>
      <c r="S27" s="95"/>
      <c r="T27" s="95"/>
    </row>
    <row r="28" spans="1:20" x14ac:dyDescent="0.25">
      <c r="D28" s="95"/>
      <c r="E28" s="110"/>
      <c r="F28" s="95"/>
      <c r="G28" s="95"/>
      <c r="H28" s="95"/>
      <c r="I28" s="95"/>
      <c r="J28" s="95"/>
      <c r="K28" s="95"/>
      <c r="L28" s="95"/>
      <c r="M28" s="95"/>
      <c r="N28" s="95"/>
      <c r="O28" s="95"/>
      <c r="P28" s="95"/>
      <c r="Q28" s="95"/>
      <c r="R28" s="95"/>
      <c r="S28" s="95"/>
      <c r="T28" s="95"/>
    </row>
    <row r="29" spans="1:20" x14ac:dyDescent="0.25">
      <c r="D29" s="95"/>
      <c r="E29" s="110"/>
      <c r="F29" s="95"/>
      <c r="G29" s="95"/>
      <c r="H29" s="95"/>
      <c r="I29" s="95"/>
      <c r="J29" s="95"/>
      <c r="K29" s="95"/>
      <c r="L29" s="95"/>
      <c r="M29" s="95"/>
      <c r="N29" s="95"/>
      <c r="O29" s="95"/>
      <c r="P29" s="95"/>
      <c r="Q29" s="95"/>
      <c r="R29" s="95"/>
      <c r="S29" s="95"/>
      <c r="T29" s="95"/>
    </row>
    <row r="30" spans="1:20" x14ac:dyDescent="0.25">
      <c r="D30" s="95"/>
      <c r="E30" s="110"/>
      <c r="F30" s="95"/>
      <c r="G30" s="95"/>
      <c r="H30" s="95"/>
      <c r="I30" s="95"/>
      <c r="J30" s="95"/>
      <c r="K30" s="95"/>
      <c r="L30" s="95"/>
      <c r="M30" s="95"/>
      <c r="N30" s="95"/>
      <c r="O30" s="95"/>
      <c r="P30" s="95"/>
      <c r="Q30" s="95"/>
      <c r="R30" s="95"/>
      <c r="S30" s="95"/>
      <c r="T30" s="95"/>
    </row>
    <row r="31" spans="1:20" x14ac:dyDescent="0.25">
      <c r="D31" s="95"/>
      <c r="E31" s="110"/>
      <c r="F31" s="95"/>
      <c r="G31" s="95"/>
      <c r="H31" s="95"/>
      <c r="I31" s="95"/>
      <c r="J31" s="95"/>
      <c r="K31" s="95"/>
      <c r="L31" s="95"/>
      <c r="M31" s="95"/>
      <c r="N31" s="95"/>
      <c r="O31" s="95"/>
      <c r="P31" s="95"/>
      <c r="Q31" s="95"/>
      <c r="R31" s="95"/>
      <c r="S31" s="95"/>
      <c r="T31" s="95"/>
    </row>
    <row r="32" spans="1:20" x14ac:dyDescent="0.25">
      <c r="D32" s="95"/>
      <c r="E32" s="110"/>
      <c r="F32" s="95"/>
      <c r="G32" s="95"/>
      <c r="H32" s="95"/>
      <c r="I32" s="95"/>
      <c r="J32" s="95"/>
      <c r="K32" s="95"/>
      <c r="L32" s="95"/>
      <c r="M32" s="95"/>
      <c r="N32" s="95"/>
      <c r="O32" s="95"/>
      <c r="P32" s="95"/>
      <c r="Q32" s="95"/>
      <c r="R32" s="95"/>
      <c r="S32" s="95"/>
      <c r="T32" s="95"/>
    </row>
    <row r="33" spans="4:20" x14ac:dyDescent="0.25">
      <c r="D33" s="95"/>
      <c r="E33" s="110"/>
      <c r="F33" s="95"/>
      <c r="G33" s="95"/>
      <c r="H33" s="95"/>
      <c r="I33" s="95"/>
      <c r="J33" s="95"/>
      <c r="K33" s="95"/>
      <c r="L33" s="95"/>
      <c r="M33" s="95"/>
      <c r="N33" s="95"/>
      <c r="O33" s="95"/>
      <c r="P33" s="95"/>
      <c r="Q33" s="95"/>
      <c r="R33" s="95"/>
      <c r="S33" s="95"/>
      <c r="T33" s="95"/>
    </row>
    <row r="67" spans="1:4" x14ac:dyDescent="0.25">
      <c r="A67" s="6" t="s">
        <v>245</v>
      </c>
      <c r="B67" s="6"/>
      <c r="C67" s="6"/>
      <c r="D67" s="6"/>
    </row>
    <row r="68" spans="1:4" ht="25.5" customHeight="1" x14ac:dyDescent="0.25">
      <c r="A68" s="167" t="s">
        <v>505</v>
      </c>
      <c r="B68" s="167"/>
      <c r="C68" s="167"/>
      <c r="D68" s="167"/>
    </row>
    <row r="69" spans="1:4" x14ac:dyDescent="0.25">
      <c r="A69" s="6" t="s">
        <v>503</v>
      </c>
      <c r="B69" s="6"/>
      <c r="C69" s="6"/>
      <c r="D69" s="6"/>
    </row>
    <row r="70" spans="1:4" x14ac:dyDescent="0.25">
      <c r="A70" s="5" t="s">
        <v>528</v>
      </c>
      <c r="B70" s="6"/>
      <c r="C70" s="6"/>
      <c r="D70" s="6"/>
    </row>
  </sheetData>
  <mergeCells count="2">
    <mergeCell ref="A68:D68"/>
    <mergeCell ref="E1:F1"/>
  </mergeCells>
  <pageMargins left="0.7" right="0.7" top="0.75" bottom="0.75" header="0.3" footer="0.3"/>
  <pageSetup paperSize="9" orientation="portrait" r:id="rId1"/>
  <ignoredErrors>
    <ignoredError sqref="G4:G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zoomScale="93" workbookViewId="0"/>
  </sheetViews>
  <sheetFormatPr baseColWidth="10" defaultColWidth="9.140625" defaultRowHeight="15" x14ac:dyDescent="0.25"/>
  <cols>
    <col min="1" max="1" width="22.85546875" style="1" customWidth="1"/>
    <col min="2" max="3" width="14.7109375" style="1" customWidth="1"/>
    <col min="4" max="7" width="9.140625" style="1"/>
    <col min="8" max="8" width="14" style="1" customWidth="1"/>
    <col min="9" max="16384" width="9.140625" style="1"/>
  </cols>
  <sheetData>
    <row r="1" spans="1:7" x14ac:dyDescent="0.25">
      <c r="A1" s="3" t="s">
        <v>500</v>
      </c>
    </row>
    <row r="3" spans="1:7" x14ac:dyDescent="0.25">
      <c r="B3" s="7"/>
      <c r="C3" s="7"/>
    </row>
    <row r="4" spans="1:7" ht="25.5" x14ac:dyDescent="0.25">
      <c r="A4" s="15" t="s">
        <v>127</v>
      </c>
      <c r="B4" s="15" t="s">
        <v>117</v>
      </c>
      <c r="C4" s="12" t="s">
        <v>118</v>
      </c>
    </row>
    <row r="5" spans="1:7" ht="26.25" x14ac:dyDescent="0.25">
      <c r="A5" s="16" t="s">
        <v>119</v>
      </c>
      <c r="B5" s="17">
        <v>0.9</v>
      </c>
      <c r="C5" s="17">
        <v>0.9</v>
      </c>
      <c r="D5" s="11"/>
      <c r="F5" s="11"/>
      <c r="G5" s="11"/>
    </row>
    <row r="6" spans="1:7" ht="26.25" x14ac:dyDescent="0.25">
      <c r="A6" s="18" t="s">
        <v>120</v>
      </c>
      <c r="B6" s="19">
        <v>1</v>
      </c>
      <c r="C6" s="19">
        <v>1</v>
      </c>
      <c r="D6" s="11"/>
      <c r="F6" s="11"/>
      <c r="G6" s="11"/>
    </row>
    <row r="7" spans="1:7" ht="26.25" x14ac:dyDescent="0.25">
      <c r="A7" s="16" t="s">
        <v>121</v>
      </c>
      <c r="B7" s="17">
        <v>0.9</v>
      </c>
      <c r="C7" s="17">
        <v>0.9</v>
      </c>
      <c r="D7" s="11"/>
      <c r="F7" s="11"/>
      <c r="G7" s="11"/>
    </row>
    <row r="8" spans="1:7" ht="26.25" x14ac:dyDescent="0.25">
      <c r="A8" s="18" t="s">
        <v>122</v>
      </c>
      <c r="B8" s="19">
        <v>1.2</v>
      </c>
      <c r="C8" s="19">
        <v>1.1000000000000001</v>
      </c>
      <c r="D8" s="11"/>
      <c r="F8" s="11"/>
      <c r="G8" s="11"/>
    </row>
    <row r="9" spans="1:7" ht="26.25" x14ac:dyDescent="0.25">
      <c r="A9" s="16" t="s">
        <v>123</v>
      </c>
      <c r="B9" s="17">
        <v>1.3</v>
      </c>
      <c r="C9" s="17">
        <v>1.1000000000000001</v>
      </c>
      <c r="D9" s="11"/>
      <c r="F9" s="11"/>
      <c r="G9" s="11"/>
    </row>
    <row r="10" spans="1:7" ht="26.25" x14ac:dyDescent="0.25">
      <c r="A10" s="18" t="s">
        <v>124</v>
      </c>
      <c r="B10" s="19">
        <v>1.3</v>
      </c>
      <c r="C10" s="19">
        <v>1.2</v>
      </c>
      <c r="D10" s="11"/>
      <c r="F10" s="11"/>
      <c r="G10" s="11"/>
    </row>
    <row r="11" spans="1:7" ht="26.25" x14ac:dyDescent="0.25">
      <c r="A11" s="16" t="s">
        <v>125</v>
      </c>
      <c r="B11" s="17">
        <v>1.6</v>
      </c>
      <c r="C11" s="17">
        <v>1</v>
      </c>
      <c r="D11" s="11"/>
      <c r="F11" s="11"/>
      <c r="G11" s="11"/>
    </row>
    <row r="12" spans="1:7" ht="26.25" x14ac:dyDescent="0.25">
      <c r="A12" s="18" t="s">
        <v>126</v>
      </c>
      <c r="B12" s="19">
        <v>1</v>
      </c>
      <c r="C12" s="19">
        <v>1</v>
      </c>
      <c r="D12" s="11"/>
      <c r="F12" s="11"/>
      <c r="G12" s="11"/>
    </row>
    <row r="13" spans="1:7" x14ac:dyDescent="0.25">
      <c r="A13" s="4" t="s">
        <v>116</v>
      </c>
      <c r="B13" s="17">
        <v>1.3</v>
      </c>
      <c r="C13" s="17">
        <v>1.3</v>
      </c>
      <c r="D13" s="11"/>
      <c r="F13" s="11"/>
      <c r="G13" s="11"/>
    </row>
    <row r="14" spans="1:7" x14ac:dyDescent="0.25">
      <c r="A14" s="13" t="s">
        <v>117</v>
      </c>
      <c r="B14" s="20">
        <v>1.1000000000000001</v>
      </c>
      <c r="C14" s="20">
        <v>1</v>
      </c>
      <c r="D14" s="11"/>
      <c r="F14" s="11"/>
      <c r="G14" s="11"/>
    </row>
    <row r="39" spans="1:8" ht="36" customHeight="1" x14ac:dyDescent="0.25">
      <c r="A39" s="167" t="s">
        <v>255</v>
      </c>
      <c r="B39" s="167"/>
      <c r="C39" s="167"/>
      <c r="D39" s="167"/>
      <c r="E39" s="167"/>
      <c r="F39" s="167"/>
      <c r="G39" s="167"/>
      <c r="H39" s="167"/>
    </row>
    <row r="40" spans="1:8" ht="36.75" customHeight="1" x14ac:dyDescent="0.25">
      <c r="A40" s="167" t="s">
        <v>506</v>
      </c>
      <c r="B40" s="167"/>
      <c r="C40" s="167"/>
      <c r="D40" s="167"/>
      <c r="E40" s="167"/>
      <c r="F40" s="167"/>
      <c r="G40" s="167"/>
      <c r="H40" s="167"/>
    </row>
    <row r="41" spans="1:8" x14ac:dyDescent="0.25">
      <c r="A41" s="167" t="s">
        <v>503</v>
      </c>
      <c r="B41" s="167"/>
      <c r="C41" s="167"/>
      <c r="D41" s="167"/>
      <c r="E41" s="167"/>
      <c r="F41" s="167"/>
      <c r="G41" s="167"/>
      <c r="H41" s="167"/>
    </row>
    <row r="42" spans="1:8" ht="15.75" customHeight="1" x14ac:dyDescent="0.25">
      <c r="A42" s="169" t="s">
        <v>532</v>
      </c>
      <c r="B42" s="169"/>
      <c r="C42" s="169"/>
      <c r="D42" s="169"/>
      <c r="E42" s="169"/>
      <c r="F42" s="169"/>
      <c r="G42" s="169"/>
      <c r="H42" s="169"/>
    </row>
  </sheetData>
  <mergeCells count="4">
    <mergeCell ref="A39:H39"/>
    <mergeCell ref="A40:H40"/>
    <mergeCell ref="A41:H41"/>
    <mergeCell ref="A42:H4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workbookViewId="0"/>
  </sheetViews>
  <sheetFormatPr baseColWidth="10" defaultColWidth="11.42578125" defaultRowHeight="15" x14ac:dyDescent="0.25"/>
  <cols>
    <col min="1" max="1" width="34.140625" style="1" customWidth="1"/>
    <col min="2" max="2" width="12.5703125" style="1" customWidth="1"/>
    <col min="3" max="3" width="12.28515625" style="1" customWidth="1"/>
    <col min="4" max="4" width="11.42578125" style="1"/>
    <col min="5" max="5" width="24.5703125" style="1" customWidth="1"/>
    <col min="6" max="6" width="22.140625" style="1" bestFit="1" customWidth="1"/>
    <col min="7" max="16384" width="11.42578125" style="1"/>
  </cols>
  <sheetData>
    <row r="1" spans="1:16" x14ac:dyDescent="0.25">
      <c r="A1" s="3" t="s">
        <v>507</v>
      </c>
    </row>
    <row r="2" spans="1:16" x14ac:dyDescent="0.25">
      <c r="D2" s="95"/>
      <c r="E2" s="95"/>
      <c r="F2" s="95"/>
      <c r="G2" s="95"/>
      <c r="H2" s="95"/>
      <c r="I2" s="95"/>
      <c r="J2" s="95"/>
      <c r="K2" s="95"/>
      <c r="L2" s="95"/>
      <c r="M2" s="95"/>
      <c r="N2" s="95"/>
      <c r="O2" s="95"/>
      <c r="P2" s="95"/>
    </row>
    <row r="3" spans="1:16" ht="25.5" x14ac:dyDescent="0.25">
      <c r="A3" s="9"/>
      <c r="B3" s="12" t="s">
        <v>138</v>
      </c>
      <c r="C3" s="15" t="s">
        <v>128</v>
      </c>
      <c r="D3" s="95"/>
      <c r="E3" s="95"/>
      <c r="F3" s="95"/>
      <c r="G3" s="95"/>
      <c r="H3" s="95"/>
      <c r="I3" s="95"/>
      <c r="J3" s="95"/>
      <c r="K3" s="95"/>
      <c r="L3" s="95"/>
      <c r="M3" s="95"/>
      <c r="N3" s="95"/>
      <c r="O3" s="95"/>
      <c r="P3" s="95"/>
    </row>
    <row r="4" spans="1:16" x14ac:dyDescent="0.25">
      <c r="A4" s="4" t="s">
        <v>129</v>
      </c>
      <c r="B4" s="1">
        <v>634</v>
      </c>
      <c r="C4" s="21">
        <f>B4/B16</f>
        <v>9.3939842939694776E-2</v>
      </c>
      <c r="D4" s="110"/>
      <c r="E4" s="95"/>
      <c r="F4" s="24" t="s">
        <v>134</v>
      </c>
      <c r="G4" s="25">
        <f>C11</f>
        <v>0.16372795969773299</v>
      </c>
      <c r="H4" s="24"/>
      <c r="I4" s="95"/>
      <c r="J4" s="95"/>
      <c r="K4" s="95"/>
      <c r="L4" s="95"/>
      <c r="M4" s="95"/>
      <c r="N4" s="95"/>
      <c r="O4" s="95"/>
      <c r="P4" s="95"/>
    </row>
    <row r="5" spans="1:16" x14ac:dyDescent="0.25">
      <c r="A5" s="14" t="s">
        <v>136</v>
      </c>
      <c r="B5" s="13">
        <f>SUM(B6:B7)</f>
        <v>277</v>
      </c>
      <c r="C5" s="21">
        <f>B5/B16</f>
        <v>4.1043117498888726E-2</v>
      </c>
      <c r="D5" s="110"/>
      <c r="E5" s="95"/>
      <c r="F5" s="24" t="s">
        <v>135</v>
      </c>
      <c r="G5" s="25">
        <f>C12</f>
        <v>0.13720551192769298</v>
      </c>
      <c r="H5" s="24"/>
      <c r="I5" s="95"/>
      <c r="J5" s="95"/>
      <c r="K5" s="95"/>
      <c r="L5" s="95"/>
      <c r="M5" s="95"/>
      <c r="N5" s="95"/>
      <c r="O5" s="95"/>
      <c r="P5" s="95"/>
    </row>
    <row r="6" spans="1:16" x14ac:dyDescent="0.25">
      <c r="A6" s="22" t="s">
        <v>139</v>
      </c>
      <c r="B6" s="1">
        <v>102</v>
      </c>
      <c r="C6" s="21">
        <f>B6/B16</f>
        <v>1.5113350125944584E-2</v>
      </c>
      <c r="D6" s="110"/>
      <c r="E6" s="95"/>
      <c r="F6" s="24" t="s">
        <v>130</v>
      </c>
      <c r="G6" s="25">
        <f>C7</f>
        <v>2.592976737294414E-2</v>
      </c>
      <c r="H6" s="24"/>
      <c r="I6" s="95"/>
      <c r="J6" s="95"/>
      <c r="K6" s="95"/>
      <c r="L6" s="95"/>
      <c r="M6" s="95"/>
      <c r="N6" s="95"/>
      <c r="O6" s="95"/>
      <c r="P6" s="95"/>
    </row>
    <row r="7" spans="1:16" x14ac:dyDescent="0.25">
      <c r="A7" s="22" t="s">
        <v>141</v>
      </c>
      <c r="B7" s="1">
        <v>175</v>
      </c>
      <c r="C7" s="21">
        <f>B7/B16</f>
        <v>2.592976737294414E-2</v>
      </c>
      <c r="D7" s="110"/>
      <c r="E7" s="95"/>
      <c r="F7" s="24" t="s">
        <v>131</v>
      </c>
      <c r="G7" s="25">
        <f>C6</f>
        <v>1.5113350125944584E-2</v>
      </c>
      <c r="H7" s="24"/>
      <c r="I7" s="95"/>
      <c r="J7" s="95"/>
      <c r="K7" s="95"/>
      <c r="L7" s="95"/>
      <c r="M7" s="95"/>
      <c r="N7" s="95"/>
      <c r="O7" s="95"/>
      <c r="P7" s="95"/>
    </row>
    <row r="8" spans="1:16" x14ac:dyDescent="0.25">
      <c r="A8" s="14" t="s">
        <v>132</v>
      </c>
      <c r="B8" s="1">
        <v>240</v>
      </c>
      <c r="C8" s="21">
        <f>B8/B16</f>
        <v>3.5560823825751965E-2</v>
      </c>
      <c r="D8" s="95"/>
      <c r="E8" s="95"/>
      <c r="F8" s="24"/>
      <c r="G8" s="24"/>
      <c r="H8" s="24"/>
      <c r="I8" s="95"/>
      <c r="J8" s="95"/>
      <c r="K8" s="95"/>
      <c r="L8" s="95"/>
      <c r="M8" s="95"/>
      <c r="N8" s="95"/>
      <c r="O8" s="95"/>
      <c r="P8" s="95"/>
    </row>
    <row r="9" spans="1:16" x14ac:dyDescent="0.25">
      <c r="A9" s="4" t="s">
        <v>133</v>
      </c>
      <c r="B9" s="1">
        <v>42</v>
      </c>
      <c r="C9" s="21">
        <f>B9/B16</f>
        <v>6.2231441695065936E-3</v>
      </c>
      <c r="D9" s="95"/>
      <c r="E9" s="95"/>
      <c r="F9" s="95"/>
      <c r="G9" s="95"/>
      <c r="H9" s="95"/>
      <c r="I9" s="95"/>
      <c r="J9" s="95"/>
      <c r="K9" s="95"/>
      <c r="L9" s="95"/>
      <c r="M9" s="95"/>
      <c r="N9" s="95"/>
      <c r="O9" s="95"/>
      <c r="P9" s="95"/>
    </row>
    <row r="10" spans="1:16" x14ac:dyDescent="0.25">
      <c r="A10" s="14" t="s">
        <v>5</v>
      </c>
      <c r="B10" s="13">
        <f>SUM(B11:B12)</f>
        <v>2031</v>
      </c>
      <c r="C10" s="21">
        <f>B10/B16</f>
        <v>0.300933471625426</v>
      </c>
      <c r="D10" s="95"/>
      <c r="E10" s="95"/>
      <c r="F10" s="95"/>
      <c r="G10" s="95"/>
      <c r="H10" s="95"/>
      <c r="I10" s="95"/>
      <c r="J10" s="95"/>
      <c r="K10" s="95"/>
      <c r="L10" s="95"/>
      <c r="M10" s="95"/>
      <c r="N10" s="95"/>
      <c r="O10" s="95"/>
      <c r="P10" s="95"/>
    </row>
    <row r="11" spans="1:16" x14ac:dyDescent="0.25">
      <c r="A11" s="22" t="s">
        <v>140</v>
      </c>
      <c r="B11" s="1">
        <v>1105</v>
      </c>
      <c r="C11" s="21">
        <f>B11/B16</f>
        <v>0.16372795969773299</v>
      </c>
      <c r="D11" s="95"/>
      <c r="E11" s="95"/>
      <c r="F11" s="95"/>
      <c r="G11" s="95"/>
      <c r="H11" s="95"/>
      <c r="I11" s="95"/>
      <c r="J11" s="95"/>
      <c r="K11" s="95"/>
      <c r="L11" s="95"/>
      <c r="M11" s="95"/>
      <c r="N11" s="95"/>
      <c r="O11" s="95"/>
      <c r="P11" s="95"/>
    </row>
    <row r="12" spans="1:16" x14ac:dyDescent="0.25">
      <c r="A12" s="22" t="s">
        <v>142</v>
      </c>
      <c r="B12" s="1">
        <v>926</v>
      </c>
      <c r="C12" s="21">
        <f>B12/B16</f>
        <v>0.13720551192769298</v>
      </c>
      <c r="D12" s="95"/>
      <c r="E12" s="95"/>
      <c r="F12" s="95"/>
      <c r="G12" s="95"/>
      <c r="H12" s="95"/>
      <c r="I12" s="95"/>
      <c r="J12" s="95"/>
      <c r="K12" s="95"/>
      <c r="L12" s="95"/>
      <c r="M12" s="95"/>
      <c r="N12" s="95"/>
      <c r="O12" s="95"/>
      <c r="P12" s="95"/>
    </row>
    <row r="13" spans="1:16" x14ac:dyDescent="0.25">
      <c r="A13" s="14" t="s">
        <v>137</v>
      </c>
      <c r="B13" s="1">
        <v>1494</v>
      </c>
      <c r="C13" s="21">
        <f>B13/B16</f>
        <v>0.22136612831530597</v>
      </c>
      <c r="D13" s="95"/>
      <c r="E13" s="95"/>
      <c r="F13" s="95"/>
      <c r="G13" s="95"/>
      <c r="H13" s="95"/>
      <c r="I13" s="95"/>
      <c r="J13" s="95"/>
      <c r="K13" s="95"/>
      <c r="L13" s="95"/>
      <c r="M13" s="95"/>
      <c r="N13" s="95"/>
      <c r="O13" s="95"/>
      <c r="P13" s="95"/>
    </row>
    <row r="14" spans="1:16" x14ac:dyDescent="0.25">
      <c r="A14" s="4" t="s">
        <v>3</v>
      </c>
      <c r="B14" s="1">
        <v>1302</v>
      </c>
      <c r="C14" s="21">
        <f>B14/B16</f>
        <v>0.1929174692547044</v>
      </c>
      <c r="D14" s="95"/>
      <c r="E14" s="95"/>
      <c r="F14" s="95"/>
      <c r="G14" s="95"/>
      <c r="H14" s="95"/>
      <c r="I14" s="95"/>
      <c r="J14" s="95"/>
      <c r="K14" s="95"/>
      <c r="L14" s="95"/>
      <c r="M14" s="95"/>
      <c r="N14" s="95"/>
      <c r="O14" s="95"/>
      <c r="P14" s="95"/>
    </row>
    <row r="15" spans="1:16" x14ac:dyDescent="0.25">
      <c r="A15" s="14" t="s">
        <v>2</v>
      </c>
      <c r="B15" s="1">
        <v>729</v>
      </c>
      <c r="C15" s="21">
        <f>B15/B16</f>
        <v>0.10801600237072159</v>
      </c>
      <c r="D15" s="95"/>
      <c r="E15" s="95"/>
      <c r="F15" s="95"/>
      <c r="G15" s="95"/>
      <c r="H15" s="95"/>
      <c r="I15" s="95"/>
      <c r="J15" s="95"/>
      <c r="K15" s="95"/>
      <c r="L15" s="95"/>
      <c r="M15" s="95"/>
      <c r="N15" s="95"/>
      <c r="O15" s="95"/>
      <c r="P15" s="95"/>
    </row>
    <row r="16" spans="1:16" x14ac:dyDescent="0.25">
      <c r="A16" s="8" t="s">
        <v>501</v>
      </c>
      <c r="B16" s="8">
        <f>SUM(B4,B6,B7,B8,B9,B11,B12,B13,B14,B15)</f>
        <v>6749</v>
      </c>
      <c r="C16" s="4"/>
    </row>
    <row r="17" spans="1:10" x14ac:dyDescent="0.25">
      <c r="A17" s="3"/>
      <c r="B17" s="3"/>
    </row>
    <row r="18" spans="1:10" x14ac:dyDescent="0.25">
      <c r="A18" s="3"/>
      <c r="B18" s="3"/>
    </row>
    <row r="19" spans="1:10" x14ac:dyDescent="0.25">
      <c r="A19" s="3"/>
      <c r="B19" s="3"/>
      <c r="F19" s="95"/>
      <c r="G19" s="95"/>
      <c r="H19" s="95"/>
      <c r="I19" s="95"/>
      <c r="J19" s="95"/>
    </row>
    <row r="20" spans="1:10" x14ac:dyDescent="0.25">
      <c r="A20" s="3"/>
      <c r="B20" s="3"/>
      <c r="F20" s="95"/>
      <c r="G20" s="95"/>
      <c r="H20" s="95"/>
      <c r="I20" s="95"/>
      <c r="J20" s="95"/>
    </row>
    <row r="21" spans="1:10" x14ac:dyDescent="0.25">
      <c r="F21" s="95"/>
      <c r="G21" s="95"/>
      <c r="H21" s="95"/>
      <c r="I21" s="95"/>
      <c r="J21" s="95"/>
    </row>
    <row r="22" spans="1:10" x14ac:dyDescent="0.25">
      <c r="F22" s="95"/>
      <c r="G22" s="95"/>
      <c r="H22" s="95"/>
      <c r="I22" s="95"/>
      <c r="J22" s="95"/>
    </row>
    <row r="23" spans="1:10" x14ac:dyDescent="0.25">
      <c r="F23" s="95"/>
      <c r="G23" s="95"/>
      <c r="H23" s="95"/>
      <c r="I23" s="95"/>
      <c r="J23" s="95"/>
    </row>
    <row r="24" spans="1:10" x14ac:dyDescent="0.25">
      <c r="F24" s="95"/>
      <c r="G24" s="95"/>
      <c r="H24" s="95"/>
      <c r="I24" s="95"/>
      <c r="J24" s="95"/>
    </row>
    <row r="25" spans="1:10" x14ac:dyDescent="0.25">
      <c r="F25" s="95"/>
      <c r="G25" s="95"/>
      <c r="H25" s="95"/>
      <c r="I25" s="95"/>
      <c r="J25" s="95"/>
    </row>
    <row r="26" spans="1:10" x14ac:dyDescent="0.25">
      <c r="F26" s="95"/>
      <c r="G26" s="95"/>
      <c r="H26" s="95"/>
      <c r="I26" s="95"/>
      <c r="J26" s="95"/>
    </row>
    <row r="27" spans="1:10" x14ac:dyDescent="0.25">
      <c r="F27" s="95"/>
      <c r="G27" s="95"/>
      <c r="H27" s="95"/>
      <c r="I27" s="95"/>
      <c r="J27" s="95"/>
    </row>
    <row r="28" spans="1:10" x14ac:dyDescent="0.25">
      <c r="F28" s="95"/>
      <c r="G28" s="95"/>
      <c r="H28" s="95"/>
      <c r="I28" s="95"/>
      <c r="J28" s="95"/>
    </row>
    <row r="29" spans="1:10" x14ac:dyDescent="0.25">
      <c r="F29" s="95"/>
      <c r="G29" s="95"/>
      <c r="H29" s="95"/>
      <c r="I29" s="95"/>
      <c r="J29" s="95"/>
    </row>
    <row r="30" spans="1:10" x14ac:dyDescent="0.25">
      <c r="F30" s="95"/>
      <c r="G30" s="95"/>
      <c r="H30" s="95"/>
      <c r="I30" s="95"/>
      <c r="J30" s="95"/>
    </row>
    <row r="31" spans="1:10" x14ac:dyDescent="0.25">
      <c r="F31" s="95"/>
      <c r="G31" s="95"/>
      <c r="H31" s="95"/>
      <c r="I31" s="95"/>
      <c r="J31" s="95"/>
    </row>
    <row r="32" spans="1:10" x14ac:dyDescent="0.25">
      <c r="F32" s="95"/>
      <c r="G32" s="95"/>
      <c r="H32" s="95"/>
      <c r="I32" s="95"/>
      <c r="J32" s="95"/>
    </row>
    <row r="33" spans="1:10" x14ac:dyDescent="0.25">
      <c r="F33" s="95"/>
      <c r="G33" s="95"/>
      <c r="H33" s="95"/>
      <c r="I33" s="95"/>
      <c r="J33" s="95"/>
    </row>
    <row r="34" spans="1:10" x14ac:dyDescent="0.25">
      <c r="F34" s="95"/>
      <c r="G34" s="95"/>
      <c r="H34" s="95"/>
      <c r="I34" s="95"/>
      <c r="J34" s="95"/>
    </row>
    <row r="35" spans="1:10" x14ac:dyDescent="0.25">
      <c r="F35" s="95"/>
      <c r="G35" s="95"/>
      <c r="H35" s="95"/>
      <c r="I35" s="95"/>
      <c r="J35" s="95"/>
    </row>
    <row r="36" spans="1:10" x14ac:dyDescent="0.25">
      <c r="F36" s="95"/>
      <c r="G36" s="95"/>
      <c r="H36" s="95"/>
      <c r="I36" s="95"/>
      <c r="J36" s="95"/>
    </row>
    <row r="37" spans="1:10" x14ac:dyDescent="0.25">
      <c r="F37" s="95"/>
      <c r="G37" s="95"/>
      <c r="H37" s="95"/>
      <c r="I37" s="95"/>
      <c r="J37" s="95"/>
    </row>
    <row r="38" spans="1:10" x14ac:dyDescent="0.25">
      <c r="F38" s="95"/>
      <c r="G38" s="95"/>
      <c r="H38" s="95"/>
      <c r="I38" s="95"/>
      <c r="J38" s="95"/>
    </row>
    <row r="43" spans="1:10" ht="30.75" customHeight="1" x14ac:dyDescent="0.25">
      <c r="A43" s="167" t="s">
        <v>502</v>
      </c>
      <c r="B43" s="167"/>
      <c r="C43" s="167"/>
      <c r="D43" s="167"/>
      <c r="E43" s="167"/>
      <c r="F43" s="167"/>
      <c r="G43" s="167"/>
    </row>
    <row r="44" spans="1:10" x14ac:dyDescent="0.25">
      <c r="A44" s="6" t="s">
        <v>503</v>
      </c>
      <c r="B44" s="6"/>
      <c r="C44" s="6"/>
      <c r="D44" s="6"/>
      <c r="E44" s="6"/>
      <c r="F44" s="6"/>
      <c r="G44" s="6"/>
    </row>
    <row r="45" spans="1:10" x14ac:dyDescent="0.25">
      <c r="A45" s="5" t="s">
        <v>533</v>
      </c>
      <c r="B45" s="5"/>
      <c r="C45" s="5"/>
      <c r="D45" s="5"/>
      <c r="E45" s="5"/>
      <c r="F45" s="5"/>
      <c r="G45" s="5"/>
    </row>
  </sheetData>
  <mergeCells count="1">
    <mergeCell ref="A43:G4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zoomScaleNormal="100" workbookViewId="0"/>
  </sheetViews>
  <sheetFormatPr baseColWidth="10" defaultColWidth="11.42578125" defaultRowHeight="15" x14ac:dyDescent="0.25"/>
  <cols>
    <col min="1" max="1" width="49.42578125" style="1" customWidth="1"/>
    <col min="2" max="2" width="20.7109375" style="1" customWidth="1"/>
    <col min="3" max="3" width="12.7109375" style="1" customWidth="1"/>
    <col min="4" max="16384" width="11.42578125" style="1"/>
  </cols>
  <sheetData>
    <row r="1" spans="1:3" x14ac:dyDescent="0.25">
      <c r="A1" s="3" t="s">
        <v>508</v>
      </c>
    </row>
    <row r="3" spans="1:3" x14ac:dyDescent="0.25">
      <c r="A3" s="75" t="s">
        <v>236</v>
      </c>
      <c r="B3" s="75" t="s">
        <v>138</v>
      </c>
      <c r="C3" s="75" t="s">
        <v>128</v>
      </c>
    </row>
    <row r="4" spans="1:3" s="3" customFormat="1" x14ac:dyDescent="0.25">
      <c r="A4" s="66" t="s">
        <v>143</v>
      </c>
      <c r="B4" s="66">
        <f>B5+B8</f>
        <v>2021</v>
      </c>
      <c r="C4" s="67"/>
    </row>
    <row r="5" spans="1:3" x14ac:dyDescent="0.25">
      <c r="A5" s="68" t="s">
        <v>144</v>
      </c>
      <c r="B5" s="152">
        <v>1352</v>
      </c>
      <c r="C5" s="70">
        <f>B5/$B$4</f>
        <v>0.66897575457694214</v>
      </c>
    </row>
    <row r="6" spans="1:3" x14ac:dyDescent="0.25">
      <c r="A6" s="93" t="s">
        <v>242</v>
      </c>
      <c r="B6" s="153">
        <v>26</v>
      </c>
      <c r="C6" s="70"/>
    </row>
    <row r="7" spans="1:3" x14ac:dyDescent="0.25">
      <c r="A7" s="93" t="s">
        <v>243</v>
      </c>
      <c r="B7" s="153">
        <v>15</v>
      </c>
      <c r="C7" s="70"/>
    </row>
    <row r="8" spans="1:3" x14ac:dyDescent="0.25">
      <c r="A8" s="71" t="s">
        <v>145</v>
      </c>
      <c r="B8" s="152">
        <v>669</v>
      </c>
      <c r="C8" s="70">
        <f>B8/$B$4</f>
        <v>0.33102424542305792</v>
      </c>
    </row>
    <row r="9" spans="1:3" s="3" customFormat="1" x14ac:dyDescent="0.25">
      <c r="A9" s="66" t="s">
        <v>146</v>
      </c>
      <c r="B9" s="154">
        <f>B10+B11</f>
        <v>1494</v>
      </c>
      <c r="C9" s="67"/>
    </row>
    <row r="10" spans="1:3" x14ac:dyDescent="0.25">
      <c r="A10" s="68" t="s">
        <v>147</v>
      </c>
      <c r="B10" s="152">
        <v>1445</v>
      </c>
      <c r="C10" s="70">
        <f>B10/$B$9</f>
        <v>0.96720214190093712</v>
      </c>
    </row>
    <row r="11" spans="1:3" x14ac:dyDescent="0.25">
      <c r="A11" s="71" t="s">
        <v>148</v>
      </c>
      <c r="B11" s="152">
        <v>49</v>
      </c>
      <c r="C11" s="70">
        <f>B11/$B$9</f>
        <v>3.2797858099062917E-2</v>
      </c>
    </row>
    <row r="12" spans="1:3" s="3" customFormat="1" x14ac:dyDescent="0.25">
      <c r="A12" s="66" t="s">
        <v>237</v>
      </c>
      <c r="B12" s="154">
        <f>B13+B14</f>
        <v>1302</v>
      </c>
      <c r="C12" s="67"/>
    </row>
    <row r="13" spans="1:3" x14ac:dyDescent="0.25">
      <c r="A13" s="68" t="s">
        <v>149</v>
      </c>
      <c r="B13" s="152">
        <v>715</v>
      </c>
      <c r="C13" s="70">
        <f>B13/$B$12</f>
        <v>0.54915514592933945</v>
      </c>
    </row>
    <row r="14" spans="1:3" x14ac:dyDescent="0.25">
      <c r="A14" s="71" t="s">
        <v>150</v>
      </c>
      <c r="B14" s="152">
        <v>587</v>
      </c>
      <c r="C14" s="70">
        <f>B14/$B$12</f>
        <v>0.45084485407066049</v>
      </c>
    </row>
    <row r="15" spans="1:3" s="3" customFormat="1" x14ac:dyDescent="0.25">
      <c r="A15" s="66" t="s">
        <v>151</v>
      </c>
      <c r="B15" s="154">
        <v>729</v>
      </c>
      <c r="C15" s="67"/>
    </row>
    <row r="16" spans="1:3" s="3" customFormat="1" ht="8.25" customHeight="1" x14ac:dyDescent="0.25">
      <c r="A16" s="72"/>
      <c r="B16" s="72"/>
      <c r="C16" s="73"/>
    </row>
    <row r="17" spans="1:3" s="3" customFormat="1" x14ac:dyDescent="0.25">
      <c r="A17" s="66" t="s">
        <v>159</v>
      </c>
      <c r="B17" s="154">
        <v>276</v>
      </c>
      <c r="C17" s="67"/>
    </row>
    <row r="18" spans="1:3" s="26" customFormat="1" ht="15" customHeight="1" x14ac:dyDescent="0.25">
      <c r="A18" s="68" t="s">
        <v>244</v>
      </c>
      <c r="B18" s="155">
        <v>7</v>
      </c>
      <c r="C18" s="97">
        <v>0.02</v>
      </c>
    </row>
    <row r="19" spans="1:3" s="3" customFormat="1" x14ac:dyDescent="0.25">
      <c r="A19" s="66" t="s">
        <v>160</v>
      </c>
      <c r="B19" s="154">
        <f>B20+B21</f>
        <v>240</v>
      </c>
      <c r="C19" s="67"/>
    </row>
    <row r="20" spans="1:3" x14ac:dyDescent="0.25">
      <c r="A20" s="68" t="s">
        <v>161</v>
      </c>
      <c r="B20" s="69">
        <v>175</v>
      </c>
      <c r="C20" s="70">
        <f>B20/$B$19</f>
        <v>0.72916666666666663</v>
      </c>
    </row>
    <row r="21" spans="1:3" x14ac:dyDescent="0.25">
      <c r="A21" s="71" t="s">
        <v>162</v>
      </c>
      <c r="B21" s="69">
        <v>65</v>
      </c>
      <c r="C21" s="70">
        <f>B21/$B$19</f>
        <v>0.27083333333333331</v>
      </c>
    </row>
    <row r="22" spans="1:3" s="3" customFormat="1" x14ac:dyDescent="0.25">
      <c r="A22" s="66" t="s">
        <v>152</v>
      </c>
      <c r="B22" s="66">
        <f>SUM(B23:B28)</f>
        <v>632</v>
      </c>
      <c r="C22" s="67"/>
    </row>
    <row r="23" spans="1:3" x14ac:dyDescent="0.25">
      <c r="A23" s="68" t="s">
        <v>153</v>
      </c>
      <c r="B23" s="69">
        <v>34</v>
      </c>
      <c r="C23" s="70">
        <f t="shared" ref="C23:C28" si="0">B23/$B$22</f>
        <v>5.3797468354430382E-2</v>
      </c>
    </row>
    <row r="24" spans="1:3" x14ac:dyDescent="0.25">
      <c r="A24" s="71" t="s">
        <v>154</v>
      </c>
      <c r="B24" s="69">
        <v>28</v>
      </c>
      <c r="C24" s="70">
        <f t="shared" si="0"/>
        <v>4.4303797468354431E-2</v>
      </c>
    </row>
    <row r="25" spans="1:3" x14ac:dyDescent="0.25">
      <c r="A25" s="71" t="s">
        <v>155</v>
      </c>
      <c r="B25" s="69">
        <v>198</v>
      </c>
      <c r="C25" s="70">
        <f t="shared" si="0"/>
        <v>0.31329113924050633</v>
      </c>
    </row>
    <row r="26" spans="1:3" x14ac:dyDescent="0.25">
      <c r="A26" s="71" t="s">
        <v>156</v>
      </c>
      <c r="B26" s="69">
        <v>182</v>
      </c>
      <c r="C26" s="70">
        <f t="shared" si="0"/>
        <v>0.28797468354430378</v>
      </c>
    </row>
    <row r="27" spans="1:3" x14ac:dyDescent="0.25">
      <c r="A27" s="71" t="s">
        <v>157</v>
      </c>
      <c r="B27" s="94">
        <v>6</v>
      </c>
      <c r="C27" s="70">
        <v>1.0554089709762533E-2</v>
      </c>
    </row>
    <row r="28" spans="1:3" x14ac:dyDescent="0.25">
      <c r="A28" s="71" t="s">
        <v>158</v>
      </c>
      <c r="B28" s="69">
        <v>184</v>
      </c>
      <c r="C28" s="70">
        <f t="shared" si="0"/>
        <v>0.29113924050632911</v>
      </c>
    </row>
    <row r="29" spans="1:3" s="3" customFormat="1" x14ac:dyDescent="0.25">
      <c r="A29" s="66" t="s">
        <v>163</v>
      </c>
      <c r="B29" s="66">
        <v>42</v>
      </c>
      <c r="C29" s="67"/>
    </row>
    <row r="30" spans="1:3" x14ac:dyDescent="0.25">
      <c r="A30" s="74" t="s">
        <v>164</v>
      </c>
      <c r="B30" s="74">
        <f>B4+B19+B9+B12+B22+B17+B15+B29</f>
        <v>6736</v>
      </c>
      <c r="C30" s="74"/>
    </row>
    <row r="32" spans="1:3" ht="24.75" customHeight="1" x14ac:dyDescent="0.25">
      <c r="A32" s="167" t="s">
        <v>509</v>
      </c>
      <c r="B32" s="167"/>
      <c r="C32" s="167"/>
    </row>
    <row r="33" spans="1:3" x14ac:dyDescent="0.25">
      <c r="A33" s="6" t="s">
        <v>503</v>
      </c>
      <c r="B33" s="6"/>
      <c r="C33" s="6"/>
    </row>
    <row r="34" spans="1:3" ht="28.5" customHeight="1" x14ac:dyDescent="0.25">
      <c r="A34" s="169" t="s">
        <v>528</v>
      </c>
      <c r="B34" s="169"/>
      <c r="C34" s="169"/>
    </row>
  </sheetData>
  <mergeCells count="2">
    <mergeCell ref="A32:C32"/>
    <mergeCell ref="A34:C34"/>
  </mergeCells>
  <pageMargins left="0.7" right="0.7" top="0.75" bottom="0.75" header="0.3" footer="0.3"/>
  <pageSetup paperSize="9" orientation="portrait" r:id="rId1"/>
  <ignoredErrors>
    <ignoredError sqref="B2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showGridLines="0" zoomScaleNormal="100" workbookViewId="0"/>
  </sheetViews>
  <sheetFormatPr baseColWidth="10" defaultColWidth="9.140625" defaultRowHeight="15" x14ac:dyDescent="0.25"/>
  <cols>
    <col min="1" max="1" width="13.5703125" style="1" bestFit="1" customWidth="1"/>
    <col min="2" max="2" width="119.140625" style="108" customWidth="1"/>
    <col min="3" max="3" width="24.85546875" style="1" customWidth="1"/>
    <col min="4" max="4" width="28.140625" style="28" customWidth="1"/>
    <col min="5" max="16384" width="9.140625" style="28"/>
  </cols>
  <sheetData>
    <row r="1" spans="1:4" x14ac:dyDescent="0.25">
      <c r="A1" s="3" t="s">
        <v>536</v>
      </c>
    </row>
    <row r="3" spans="1:4" x14ac:dyDescent="0.25">
      <c r="A3" s="102" t="s">
        <v>257</v>
      </c>
      <c r="B3" s="102" t="s">
        <v>258</v>
      </c>
      <c r="C3" s="102" t="s">
        <v>259</v>
      </c>
      <c r="D3" s="102" t="s">
        <v>260</v>
      </c>
    </row>
    <row r="4" spans="1:4" x14ac:dyDescent="0.25">
      <c r="A4" s="103">
        <v>11724</v>
      </c>
      <c r="B4" s="104" t="s">
        <v>476</v>
      </c>
      <c r="C4" s="106" t="s">
        <v>302</v>
      </c>
      <c r="D4" s="105" t="s">
        <v>264</v>
      </c>
    </row>
    <row r="5" spans="1:4" x14ac:dyDescent="0.25">
      <c r="A5" s="103">
        <v>20485</v>
      </c>
      <c r="B5" s="104" t="s">
        <v>477</v>
      </c>
      <c r="C5" s="106" t="s">
        <v>302</v>
      </c>
      <c r="D5" s="105" t="s">
        <v>264</v>
      </c>
    </row>
    <row r="6" spans="1:4" x14ac:dyDescent="0.25">
      <c r="A6" s="103">
        <v>22720</v>
      </c>
      <c r="B6" s="104" t="s">
        <v>478</v>
      </c>
      <c r="C6" s="106" t="s">
        <v>418</v>
      </c>
      <c r="D6" s="106" t="s">
        <v>136</v>
      </c>
    </row>
    <row r="7" spans="1:4" ht="30" x14ac:dyDescent="0.25">
      <c r="A7" s="103">
        <v>22722</v>
      </c>
      <c r="B7" s="104" t="s">
        <v>479</v>
      </c>
      <c r="C7" s="106" t="s">
        <v>418</v>
      </c>
      <c r="D7" s="105" t="s">
        <v>132</v>
      </c>
    </row>
    <row r="8" spans="1:4" ht="30" x14ac:dyDescent="0.25">
      <c r="A8" s="103">
        <v>27423</v>
      </c>
      <c r="B8" s="104" t="s">
        <v>480</v>
      </c>
      <c r="C8" s="106" t="s">
        <v>362</v>
      </c>
      <c r="D8" s="106" t="s">
        <v>130</v>
      </c>
    </row>
    <row r="9" spans="1:4" ht="30" x14ac:dyDescent="0.25">
      <c r="A9" s="103">
        <v>27428</v>
      </c>
      <c r="B9" s="104" t="s">
        <v>481</v>
      </c>
      <c r="C9" s="103" t="s">
        <v>351</v>
      </c>
      <c r="D9" s="105" t="s">
        <v>131</v>
      </c>
    </row>
    <row r="10" spans="1:4" ht="30" x14ac:dyDescent="0.25">
      <c r="A10" s="103">
        <v>32951</v>
      </c>
      <c r="B10" s="104" t="s">
        <v>482</v>
      </c>
      <c r="C10" s="106" t="s">
        <v>302</v>
      </c>
      <c r="D10" s="105" t="s">
        <v>264</v>
      </c>
    </row>
    <row r="11" spans="1:4" ht="30" x14ac:dyDescent="0.25">
      <c r="A11" s="103">
        <v>32954</v>
      </c>
      <c r="B11" s="104" t="s">
        <v>483</v>
      </c>
      <c r="C11" s="103" t="s">
        <v>263</v>
      </c>
      <c r="D11" s="105" t="s">
        <v>264</v>
      </c>
    </row>
    <row r="12" spans="1:4" ht="30" x14ac:dyDescent="0.25">
      <c r="A12" s="103">
        <v>33898</v>
      </c>
      <c r="B12" s="104" t="s">
        <v>484</v>
      </c>
      <c r="C12" s="106" t="s">
        <v>409</v>
      </c>
      <c r="D12" s="106" t="s">
        <v>413</v>
      </c>
    </row>
    <row r="13" spans="1:4" x14ac:dyDescent="0.25">
      <c r="A13" s="103">
        <v>33902</v>
      </c>
      <c r="B13" s="104" t="s">
        <v>485</v>
      </c>
      <c r="C13" s="106" t="s">
        <v>302</v>
      </c>
      <c r="D13" s="106" t="s">
        <v>285</v>
      </c>
    </row>
    <row r="14" spans="1:4" ht="30" x14ac:dyDescent="0.25">
      <c r="A14" s="103">
        <v>33907</v>
      </c>
      <c r="B14" s="104" t="s">
        <v>486</v>
      </c>
      <c r="C14" s="103" t="s">
        <v>263</v>
      </c>
      <c r="D14" s="105" t="s">
        <v>285</v>
      </c>
    </row>
    <row r="15" spans="1:4" ht="30" x14ac:dyDescent="0.25">
      <c r="A15" s="103">
        <v>34343</v>
      </c>
      <c r="B15" s="104" t="s">
        <v>487</v>
      </c>
      <c r="C15" s="106" t="s">
        <v>389</v>
      </c>
      <c r="D15" s="106" t="s">
        <v>183</v>
      </c>
    </row>
    <row r="16" spans="1:4" x14ac:dyDescent="0.25">
      <c r="A16" s="103" t="s">
        <v>261</v>
      </c>
      <c r="B16" s="104" t="s">
        <v>262</v>
      </c>
      <c r="C16" s="103" t="s">
        <v>263</v>
      </c>
      <c r="D16" s="105" t="s">
        <v>264</v>
      </c>
    </row>
    <row r="17" spans="1:4" ht="30" x14ac:dyDescent="0.25">
      <c r="A17" s="106" t="s">
        <v>265</v>
      </c>
      <c r="B17" s="107" t="s">
        <v>266</v>
      </c>
      <c r="C17" s="106" t="s">
        <v>263</v>
      </c>
      <c r="D17" s="106" t="s">
        <v>264</v>
      </c>
    </row>
    <row r="18" spans="1:4" ht="30" x14ac:dyDescent="0.25">
      <c r="A18" s="103" t="s">
        <v>267</v>
      </c>
      <c r="B18" s="104" t="s">
        <v>268</v>
      </c>
      <c r="C18" s="103" t="s">
        <v>263</v>
      </c>
      <c r="D18" s="105" t="s">
        <v>264</v>
      </c>
    </row>
    <row r="19" spans="1:4" ht="30" x14ac:dyDescent="0.25">
      <c r="A19" s="106" t="s">
        <v>269</v>
      </c>
      <c r="B19" s="107" t="s">
        <v>270</v>
      </c>
      <c r="C19" s="106" t="s">
        <v>263</v>
      </c>
      <c r="D19" s="106" t="s">
        <v>264</v>
      </c>
    </row>
    <row r="20" spans="1:4" ht="30" x14ac:dyDescent="0.25">
      <c r="A20" s="103" t="s">
        <v>271</v>
      </c>
      <c r="B20" s="104" t="s">
        <v>272</v>
      </c>
      <c r="C20" s="103" t="s">
        <v>263</v>
      </c>
      <c r="D20" s="105" t="s">
        <v>264</v>
      </c>
    </row>
    <row r="21" spans="1:4" ht="30" x14ac:dyDescent="0.25">
      <c r="A21" s="106" t="s">
        <v>273</v>
      </c>
      <c r="B21" s="107" t="s">
        <v>274</v>
      </c>
      <c r="C21" s="106" t="s">
        <v>263</v>
      </c>
      <c r="D21" s="106" t="s">
        <v>264</v>
      </c>
    </row>
    <row r="22" spans="1:4" ht="30" x14ac:dyDescent="0.25">
      <c r="A22" s="103" t="s">
        <v>275</v>
      </c>
      <c r="B22" s="104" t="s">
        <v>276</v>
      </c>
      <c r="C22" s="103" t="s">
        <v>263</v>
      </c>
      <c r="D22" s="105" t="s">
        <v>264</v>
      </c>
    </row>
    <row r="23" spans="1:4" ht="30" x14ac:dyDescent="0.25">
      <c r="A23" s="106" t="s">
        <v>277</v>
      </c>
      <c r="B23" s="107" t="s">
        <v>278</v>
      </c>
      <c r="C23" s="106" t="s">
        <v>263</v>
      </c>
      <c r="D23" s="106" t="s">
        <v>264</v>
      </c>
    </row>
    <row r="24" spans="1:4" ht="30" x14ac:dyDescent="0.25">
      <c r="A24" s="103" t="s">
        <v>279</v>
      </c>
      <c r="B24" s="104" t="s">
        <v>280</v>
      </c>
      <c r="C24" s="103" t="s">
        <v>263</v>
      </c>
      <c r="D24" s="105" t="s">
        <v>264</v>
      </c>
    </row>
    <row r="25" spans="1:4" x14ac:dyDescent="0.25">
      <c r="A25" s="106" t="s">
        <v>281</v>
      </c>
      <c r="B25" s="107" t="s">
        <v>282</v>
      </c>
      <c r="C25" s="106" t="s">
        <v>263</v>
      </c>
      <c r="D25" s="106" t="s">
        <v>264</v>
      </c>
    </row>
    <row r="26" spans="1:4" x14ac:dyDescent="0.25">
      <c r="A26" s="103" t="s">
        <v>283</v>
      </c>
      <c r="B26" s="104" t="s">
        <v>284</v>
      </c>
      <c r="C26" s="103" t="s">
        <v>263</v>
      </c>
      <c r="D26" s="105" t="s">
        <v>285</v>
      </c>
    </row>
    <row r="27" spans="1:4" x14ac:dyDescent="0.25">
      <c r="A27" s="106" t="s">
        <v>286</v>
      </c>
      <c r="B27" s="107" t="s">
        <v>287</v>
      </c>
      <c r="C27" s="106" t="s">
        <v>263</v>
      </c>
      <c r="D27" s="106" t="s">
        <v>285</v>
      </c>
    </row>
    <row r="28" spans="1:4" x14ac:dyDescent="0.25">
      <c r="A28" s="103" t="s">
        <v>288</v>
      </c>
      <c r="B28" s="104" t="s">
        <v>289</v>
      </c>
      <c r="C28" s="103" t="s">
        <v>263</v>
      </c>
      <c r="D28" s="105" t="s">
        <v>285</v>
      </c>
    </row>
    <row r="29" spans="1:4" x14ac:dyDescent="0.25">
      <c r="A29" s="106" t="s">
        <v>290</v>
      </c>
      <c r="B29" s="107" t="s">
        <v>291</v>
      </c>
      <c r="C29" s="106" t="s">
        <v>263</v>
      </c>
      <c r="D29" s="106" t="s">
        <v>285</v>
      </c>
    </row>
    <row r="30" spans="1:4" ht="30" x14ac:dyDescent="0.25">
      <c r="A30" s="103" t="s">
        <v>292</v>
      </c>
      <c r="B30" s="104" t="s">
        <v>293</v>
      </c>
      <c r="C30" s="103" t="s">
        <v>263</v>
      </c>
      <c r="D30" s="105" t="s">
        <v>285</v>
      </c>
    </row>
    <row r="31" spans="1:4" ht="30" x14ac:dyDescent="0.25">
      <c r="A31" s="106" t="s">
        <v>294</v>
      </c>
      <c r="B31" s="107" t="s">
        <v>295</v>
      </c>
      <c r="C31" s="106" t="s">
        <v>263</v>
      </c>
      <c r="D31" s="106" t="s">
        <v>285</v>
      </c>
    </row>
    <row r="32" spans="1:4" x14ac:dyDescent="0.25">
      <c r="A32" s="103" t="s">
        <v>296</v>
      </c>
      <c r="B32" s="104" t="s">
        <v>297</v>
      </c>
      <c r="C32" s="103" t="s">
        <v>263</v>
      </c>
      <c r="D32" s="105" t="s">
        <v>285</v>
      </c>
    </row>
    <row r="33" spans="1:4" ht="30" x14ac:dyDescent="0.25">
      <c r="A33" s="106" t="s">
        <v>298</v>
      </c>
      <c r="B33" s="107" t="s">
        <v>299</v>
      </c>
      <c r="C33" s="106" t="s">
        <v>263</v>
      </c>
      <c r="D33" s="106" t="s">
        <v>285</v>
      </c>
    </row>
    <row r="34" spans="1:4" x14ac:dyDescent="0.25">
      <c r="A34" s="103" t="s">
        <v>300</v>
      </c>
      <c r="B34" s="104" t="s">
        <v>301</v>
      </c>
      <c r="C34" s="103" t="s">
        <v>302</v>
      </c>
      <c r="D34" s="105" t="s">
        <v>264</v>
      </c>
    </row>
    <row r="35" spans="1:4" x14ac:dyDescent="0.25">
      <c r="A35" s="106" t="s">
        <v>303</v>
      </c>
      <c r="B35" s="107" t="s">
        <v>304</v>
      </c>
      <c r="C35" s="106" t="s">
        <v>302</v>
      </c>
      <c r="D35" s="106" t="s">
        <v>264</v>
      </c>
    </row>
    <row r="36" spans="1:4" ht="30" x14ac:dyDescent="0.25">
      <c r="A36" s="103" t="s">
        <v>305</v>
      </c>
      <c r="B36" s="104" t="s">
        <v>306</v>
      </c>
      <c r="C36" s="103" t="s">
        <v>302</v>
      </c>
      <c r="D36" s="105" t="s">
        <v>264</v>
      </c>
    </row>
    <row r="37" spans="1:4" ht="30" x14ac:dyDescent="0.25">
      <c r="A37" s="106" t="s">
        <v>307</v>
      </c>
      <c r="B37" s="107" t="s">
        <v>308</v>
      </c>
      <c r="C37" s="106" t="s">
        <v>302</v>
      </c>
      <c r="D37" s="106" t="s">
        <v>264</v>
      </c>
    </row>
    <row r="38" spans="1:4" ht="30" x14ac:dyDescent="0.25">
      <c r="A38" s="103" t="s">
        <v>309</v>
      </c>
      <c r="B38" s="104" t="s">
        <v>310</v>
      </c>
      <c r="C38" s="103" t="s">
        <v>302</v>
      </c>
      <c r="D38" s="105" t="s">
        <v>264</v>
      </c>
    </row>
    <row r="39" spans="1:4" x14ac:dyDescent="0.25">
      <c r="A39" s="106" t="s">
        <v>311</v>
      </c>
      <c r="B39" s="107" t="s">
        <v>312</v>
      </c>
      <c r="C39" s="106" t="s">
        <v>302</v>
      </c>
      <c r="D39" s="106" t="s">
        <v>264</v>
      </c>
    </row>
    <row r="40" spans="1:4" x14ac:dyDescent="0.25">
      <c r="A40" s="103" t="s">
        <v>313</v>
      </c>
      <c r="B40" s="104" t="s">
        <v>314</v>
      </c>
      <c r="C40" s="103" t="s">
        <v>302</v>
      </c>
      <c r="D40" s="105" t="s">
        <v>264</v>
      </c>
    </row>
    <row r="41" spans="1:4" x14ac:dyDescent="0.25">
      <c r="A41" s="106" t="s">
        <v>315</v>
      </c>
      <c r="B41" s="107" t="s">
        <v>316</v>
      </c>
      <c r="C41" s="106" t="s">
        <v>302</v>
      </c>
      <c r="D41" s="106" t="s">
        <v>264</v>
      </c>
    </row>
    <row r="42" spans="1:4" ht="30" x14ac:dyDescent="0.25">
      <c r="A42" s="103" t="s">
        <v>317</v>
      </c>
      <c r="B42" s="104" t="s">
        <v>318</v>
      </c>
      <c r="C42" s="103" t="s">
        <v>302</v>
      </c>
      <c r="D42" s="105" t="s">
        <v>264</v>
      </c>
    </row>
    <row r="43" spans="1:4" x14ac:dyDescent="0.25">
      <c r="A43" s="106" t="s">
        <v>319</v>
      </c>
      <c r="B43" s="107" t="s">
        <v>320</v>
      </c>
      <c r="C43" s="106" t="s">
        <v>302</v>
      </c>
      <c r="D43" s="106" t="s">
        <v>264</v>
      </c>
    </row>
    <row r="44" spans="1:4" ht="30" x14ac:dyDescent="0.25">
      <c r="A44" s="103" t="s">
        <v>321</v>
      </c>
      <c r="B44" s="104" t="s">
        <v>322</v>
      </c>
      <c r="C44" s="103" t="s">
        <v>302</v>
      </c>
      <c r="D44" s="105" t="s">
        <v>264</v>
      </c>
    </row>
    <row r="45" spans="1:4" ht="30" x14ac:dyDescent="0.25">
      <c r="A45" s="106" t="s">
        <v>323</v>
      </c>
      <c r="B45" s="107" t="s">
        <v>324</v>
      </c>
      <c r="C45" s="106" t="s">
        <v>302</v>
      </c>
      <c r="D45" s="106" t="s">
        <v>264</v>
      </c>
    </row>
    <row r="46" spans="1:4" x14ac:dyDescent="0.25">
      <c r="A46" s="103" t="s">
        <v>325</v>
      </c>
      <c r="B46" s="104" t="s">
        <v>326</v>
      </c>
      <c r="C46" s="103" t="s">
        <v>302</v>
      </c>
      <c r="D46" s="105" t="s">
        <v>264</v>
      </c>
    </row>
    <row r="47" spans="1:4" x14ac:dyDescent="0.25">
      <c r="A47" s="106" t="s">
        <v>327</v>
      </c>
      <c r="B47" s="107" t="s">
        <v>328</v>
      </c>
      <c r="C47" s="106" t="s">
        <v>302</v>
      </c>
      <c r="D47" s="106" t="s">
        <v>264</v>
      </c>
    </row>
    <row r="48" spans="1:4" x14ac:dyDescent="0.25">
      <c r="A48" s="103" t="s">
        <v>329</v>
      </c>
      <c r="B48" s="104" t="s">
        <v>330</v>
      </c>
      <c r="C48" s="103" t="s">
        <v>302</v>
      </c>
      <c r="D48" s="105" t="s">
        <v>264</v>
      </c>
    </row>
    <row r="49" spans="1:4" x14ac:dyDescent="0.25">
      <c r="A49" s="106" t="s">
        <v>331</v>
      </c>
      <c r="B49" s="107" t="s">
        <v>332</v>
      </c>
      <c r="C49" s="106" t="s">
        <v>302</v>
      </c>
      <c r="D49" s="106" t="s">
        <v>264</v>
      </c>
    </row>
    <row r="50" spans="1:4" x14ac:dyDescent="0.25">
      <c r="A50" s="103" t="s">
        <v>333</v>
      </c>
      <c r="B50" s="104" t="s">
        <v>334</v>
      </c>
      <c r="C50" s="103" t="s">
        <v>302</v>
      </c>
      <c r="D50" s="105" t="s">
        <v>285</v>
      </c>
    </row>
    <row r="51" spans="1:4" ht="30" x14ac:dyDescent="0.25">
      <c r="A51" s="106" t="s">
        <v>335</v>
      </c>
      <c r="B51" s="107" t="s">
        <v>336</v>
      </c>
      <c r="C51" s="106" t="s">
        <v>302</v>
      </c>
      <c r="D51" s="106" t="s">
        <v>285</v>
      </c>
    </row>
    <row r="52" spans="1:4" x14ac:dyDescent="0.25">
      <c r="A52" s="103" t="s">
        <v>337</v>
      </c>
      <c r="B52" s="104" t="s">
        <v>338</v>
      </c>
      <c r="C52" s="103" t="s">
        <v>302</v>
      </c>
      <c r="D52" s="105" t="s">
        <v>285</v>
      </c>
    </row>
    <row r="53" spans="1:4" x14ac:dyDescent="0.25">
      <c r="A53" s="106" t="s">
        <v>339</v>
      </c>
      <c r="B53" s="107" t="s">
        <v>340</v>
      </c>
      <c r="C53" s="106" t="s">
        <v>302</v>
      </c>
      <c r="D53" s="106" t="s">
        <v>285</v>
      </c>
    </row>
    <row r="54" spans="1:4" ht="30" x14ac:dyDescent="0.25">
      <c r="A54" s="103" t="s">
        <v>341</v>
      </c>
      <c r="B54" s="104" t="s">
        <v>342</v>
      </c>
      <c r="C54" s="103" t="s">
        <v>302</v>
      </c>
      <c r="D54" s="105" t="s">
        <v>285</v>
      </c>
    </row>
    <row r="55" spans="1:4" ht="30" x14ac:dyDescent="0.25">
      <c r="A55" s="106" t="s">
        <v>343</v>
      </c>
      <c r="B55" s="107" t="s">
        <v>344</v>
      </c>
      <c r="C55" s="106" t="s">
        <v>302</v>
      </c>
      <c r="D55" s="106" t="s">
        <v>285</v>
      </c>
    </row>
    <row r="56" spans="1:4" x14ac:dyDescent="0.25">
      <c r="A56" s="103" t="s">
        <v>345</v>
      </c>
      <c r="B56" s="104" t="s">
        <v>346</v>
      </c>
      <c r="C56" s="103" t="s">
        <v>302</v>
      </c>
      <c r="D56" s="105" t="s">
        <v>285</v>
      </c>
    </row>
    <row r="57" spans="1:4" ht="30" x14ac:dyDescent="0.25">
      <c r="A57" s="106" t="s">
        <v>347</v>
      </c>
      <c r="B57" s="107" t="s">
        <v>348</v>
      </c>
      <c r="C57" s="106" t="s">
        <v>302</v>
      </c>
      <c r="D57" s="106" t="s">
        <v>285</v>
      </c>
    </row>
    <row r="58" spans="1:4" ht="30" x14ac:dyDescent="0.25">
      <c r="A58" s="103" t="s">
        <v>349</v>
      </c>
      <c r="B58" s="104" t="s">
        <v>350</v>
      </c>
      <c r="C58" s="103" t="s">
        <v>351</v>
      </c>
      <c r="D58" s="105" t="s">
        <v>131</v>
      </c>
    </row>
    <row r="59" spans="1:4" ht="30" x14ac:dyDescent="0.25">
      <c r="A59" s="106" t="s">
        <v>352</v>
      </c>
      <c r="B59" s="107" t="s">
        <v>353</v>
      </c>
      <c r="C59" s="106" t="s">
        <v>351</v>
      </c>
      <c r="D59" s="106" t="s">
        <v>131</v>
      </c>
    </row>
    <row r="60" spans="1:4" ht="30" x14ac:dyDescent="0.25">
      <c r="A60" s="103" t="s">
        <v>354</v>
      </c>
      <c r="B60" s="104" t="s">
        <v>355</v>
      </c>
      <c r="C60" s="103" t="s">
        <v>351</v>
      </c>
      <c r="D60" s="105" t="s">
        <v>131</v>
      </c>
    </row>
    <row r="61" spans="1:4" ht="30" x14ac:dyDescent="0.25">
      <c r="A61" s="106" t="s">
        <v>356</v>
      </c>
      <c r="B61" s="107" t="s">
        <v>357</v>
      </c>
      <c r="C61" s="106" t="s">
        <v>351</v>
      </c>
      <c r="D61" s="106" t="s">
        <v>131</v>
      </c>
    </row>
    <row r="62" spans="1:4" ht="30" x14ac:dyDescent="0.25">
      <c r="A62" s="103" t="s">
        <v>358</v>
      </c>
      <c r="B62" s="104" t="s">
        <v>359</v>
      </c>
      <c r="C62" s="103" t="s">
        <v>351</v>
      </c>
      <c r="D62" s="105" t="s">
        <v>131</v>
      </c>
    </row>
    <row r="63" spans="1:4" ht="30" x14ac:dyDescent="0.25">
      <c r="A63" s="106" t="s">
        <v>360</v>
      </c>
      <c r="B63" s="107" t="s">
        <v>361</v>
      </c>
      <c r="C63" s="106" t="s">
        <v>362</v>
      </c>
      <c r="D63" s="106" t="s">
        <v>130</v>
      </c>
    </row>
    <row r="64" spans="1:4" ht="30" x14ac:dyDescent="0.25">
      <c r="A64" s="103" t="s">
        <v>363</v>
      </c>
      <c r="B64" s="104" t="s">
        <v>364</v>
      </c>
      <c r="C64" s="103" t="s">
        <v>362</v>
      </c>
      <c r="D64" s="105" t="s">
        <v>130</v>
      </c>
    </row>
    <row r="65" spans="1:4" ht="30" x14ac:dyDescent="0.25">
      <c r="A65" s="106" t="s">
        <v>365</v>
      </c>
      <c r="B65" s="107" t="s">
        <v>366</v>
      </c>
      <c r="C65" s="106" t="s">
        <v>362</v>
      </c>
      <c r="D65" s="106" t="s">
        <v>130</v>
      </c>
    </row>
    <row r="66" spans="1:4" ht="30" x14ac:dyDescent="0.25">
      <c r="A66" s="103" t="s">
        <v>367</v>
      </c>
      <c r="B66" s="104" t="s">
        <v>368</v>
      </c>
      <c r="C66" s="103" t="s">
        <v>362</v>
      </c>
      <c r="D66" s="105" t="s">
        <v>130</v>
      </c>
    </row>
    <row r="67" spans="1:4" ht="30" x14ac:dyDescent="0.25">
      <c r="A67" s="106" t="s">
        <v>369</v>
      </c>
      <c r="B67" s="107" t="s">
        <v>370</v>
      </c>
      <c r="C67" s="106" t="s">
        <v>362</v>
      </c>
      <c r="D67" s="106" t="s">
        <v>130</v>
      </c>
    </row>
    <row r="68" spans="1:4" ht="30" x14ac:dyDescent="0.25">
      <c r="A68" s="103" t="s">
        <v>371</v>
      </c>
      <c r="B68" s="104" t="s">
        <v>372</v>
      </c>
      <c r="C68" s="103" t="s">
        <v>362</v>
      </c>
      <c r="D68" s="105" t="s">
        <v>130</v>
      </c>
    </row>
    <row r="69" spans="1:4" x14ac:dyDescent="0.25">
      <c r="A69" s="106" t="s">
        <v>373</v>
      </c>
      <c r="B69" s="107" t="s">
        <v>374</v>
      </c>
      <c r="C69" s="106" t="s">
        <v>375</v>
      </c>
      <c r="D69" s="106" t="s">
        <v>2</v>
      </c>
    </row>
    <row r="70" spans="1:4" x14ac:dyDescent="0.25">
      <c r="A70" s="103" t="s">
        <v>376</v>
      </c>
      <c r="B70" s="104" t="s">
        <v>377</v>
      </c>
      <c r="C70" s="103" t="s">
        <v>378</v>
      </c>
      <c r="D70" s="105" t="s">
        <v>379</v>
      </c>
    </row>
    <row r="71" spans="1:4" x14ac:dyDescent="0.25">
      <c r="A71" s="106" t="s">
        <v>380</v>
      </c>
      <c r="B71" s="107" t="s">
        <v>381</v>
      </c>
      <c r="C71" s="106" t="s">
        <v>378</v>
      </c>
      <c r="D71" s="106" t="s">
        <v>379</v>
      </c>
    </row>
    <row r="72" spans="1:4" x14ac:dyDescent="0.25">
      <c r="A72" s="103" t="s">
        <v>382</v>
      </c>
      <c r="B72" s="104" t="s">
        <v>383</v>
      </c>
      <c r="C72" s="103" t="s">
        <v>378</v>
      </c>
      <c r="D72" s="105" t="s">
        <v>384</v>
      </c>
    </row>
    <row r="73" spans="1:4" x14ac:dyDescent="0.25">
      <c r="A73" s="106" t="s">
        <v>385</v>
      </c>
      <c r="B73" s="107" t="s">
        <v>386</v>
      </c>
      <c r="C73" s="106" t="s">
        <v>378</v>
      </c>
      <c r="D73" s="106" t="s">
        <v>384</v>
      </c>
    </row>
    <row r="74" spans="1:4" ht="30" x14ac:dyDescent="0.25">
      <c r="A74" s="103" t="s">
        <v>387</v>
      </c>
      <c r="B74" s="104" t="s">
        <v>388</v>
      </c>
      <c r="C74" s="103" t="s">
        <v>389</v>
      </c>
      <c r="D74" s="105" t="s">
        <v>183</v>
      </c>
    </row>
    <row r="75" spans="1:4" ht="30" x14ac:dyDescent="0.25">
      <c r="A75" s="106" t="s">
        <v>390</v>
      </c>
      <c r="B75" s="107" t="s">
        <v>391</v>
      </c>
      <c r="C75" s="106" t="s">
        <v>389</v>
      </c>
      <c r="D75" s="106" t="s">
        <v>183</v>
      </c>
    </row>
    <row r="76" spans="1:4" ht="30" x14ac:dyDescent="0.25">
      <c r="A76" s="103" t="s">
        <v>392</v>
      </c>
      <c r="B76" s="104" t="s">
        <v>393</v>
      </c>
      <c r="C76" s="103" t="s">
        <v>389</v>
      </c>
      <c r="D76" s="105" t="s">
        <v>183</v>
      </c>
    </row>
    <row r="77" spans="1:4" ht="30" x14ac:dyDescent="0.25">
      <c r="A77" s="106" t="s">
        <v>394</v>
      </c>
      <c r="B77" s="107" t="s">
        <v>395</v>
      </c>
      <c r="C77" s="106" t="s">
        <v>389</v>
      </c>
      <c r="D77" s="106" t="s">
        <v>183</v>
      </c>
    </row>
    <row r="78" spans="1:4" ht="30" x14ac:dyDescent="0.25">
      <c r="A78" s="103" t="s">
        <v>396</v>
      </c>
      <c r="B78" s="104" t="s">
        <v>397</v>
      </c>
      <c r="C78" s="103" t="s">
        <v>389</v>
      </c>
      <c r="D78" s="105" t="s">
        <v>183</v>
      </c>
    </row>
    <row r="79" spans="1:4" ht="30" x14ac:dyDescent="0.25">
      <c r="A79" s="106" t="s">
        <v>398</v>
      </c>
      <c r="B79" s="107" t="s">
        <v>399</v>
      </c>
      <c r="C79" s="106" t="s">
        <v>389</v>
      </c>
      <c r="D79" s="106" t="s">
        <v>183</v>
      </c>
    </row>
    <row r="80" spans="1:4" ht="30" x14ac:dyDescent="0.25">
      <c r="A80" s="103" t="s">
        <v>400</v>
      </c>
      <c r="B80" s="104" t="s">
        <v>401</v>
      </c>
      <c r="C80" s="103" t="s">
        <v>389</v>
      </c>
      <c r="D80" s="105" t="s">
        <v>183</v>
      </c>
    </row>
    <row r="81" spans="1:4" x14ac:dyDescent="0.25">
      <c r="A81" s="106" t="s">
        <v>402</v>
      </c>
      <c r="B81" s="107" t="s">
        <v>403</v>
      </c>
      <c r="C81" s="106" t="s">
        <v>389</v>
      </c>
      <c r="D81" s="106" t="s">
        <v>404</v>
      </c>
    </row>
    <row r="82" spans="1:4" x14ac:dyDescent="0.25">
      <c r="A82" s="103" t="s">
        <v>405</v>
      </c>
      <c r="B82" s="104" t="s">
        <v>406</v>
      </c>
      <c r="C82" s="103" t="s">
        <v>389</v>
      </c>
      <c r="D82" s="105" t="s">
        <v>404</v>
      </c>
    </row>
    <row r="83" spans="1:4" ht="30" x14ac:dyDescent="0.25">
      <c r="A83" s="106" t="s">
        <v>407</v>
      </c>
      <c r="B83" s="107" t="s">
        <v>408</v>
      </c>
      <c r="C83" s="106" t="s">
        <v>409</v>
      </c>
      <c r="D83" s="106" t="s">
        <v>410</v>
      </c>
    </row>
    <row r="84" spans="1:4" x14ac:dyDescent="0.25">
      <c r="A84" s="103" t="s">
        <v>411</v>
      </c>
      <c r="B84" s="104" t="s">
        <v>412</v>
      </c>
      <c r="C84" s="103" t="s">
        <v>409</v>
      </c>
      <c r="D84" s="105" t="s">
        <v>413</v>
      </c>
    </row>
    <row r="85" spans="1:4" ht="30" x14ac:dyDescent="0.25">
      <c r="A85" s="106" t="s">
        <v>414</v>
      </c>
      <c r="B85" s="107" t="s">
        <v>415</v>
      </c>
      <c r="C85" s="106" t="s">
        <v>409</v>
      </c>
      <c r="D85" s="106" t="s">
        <v>413</v>
      </c>
    </row>
    <row r="86" spans="1:4" ht="30" x14ac:dyDescent="0.25">
      <c r="A86" s="105" t="s">
        <v>416</v>
      </c>
      <c r="B86" s="104" t="s">
        <v>417</v>
      </c>
      <c r="C86" s="105" t="s">
        <v>418</v>
      </c>
      <c r="D86" s="105" t="s">
        <v>132</v>
      </c>
    </row>
    <row r="87" spans="1:4" ht="30" x14ac:dyDescent="0.25">
      <c r="A87" s="106" t="s">
        <v>419</v>
      </c>
      <c r="B87" s="107" t="s">
        <v>420</v>
      </c>
      <c r="C87" s="106" t="s">
        <v>418</v>
      </c>
      <c r="D87" s="106" t="s">
        <v>132</v>
      </c>
    </row>
    <row r="88" spans="1:4" ht="30" x14ac:dyDescent="0.25">
      <c r="A88" s="105" t="s">
        <v>421</v>
      </c>
      <c r="B88" s="104" t="s">
        <v>422</v>
      </c>
      <c r="C88" s="105" t="s">
        <v>418</v>
      </c>
      <c r="D88" s="105" t="s">
        <v>132</v>
      </c>
    </row>
    <row r="89" spans="1:4" ht="30" x14ac:dyDescent="0.25">
      <c r="A89" s="106" t="s">
        <v>423</v>
      </c>
      <c r="B89" s="107" t="s">
        <v>424</v>
      </c>
      <c r="C89" s="106" t="s">
        <v>418</v>
      </c>
      <c r="D89" s="106" t="s">
        <v>5</v>
      </c>
    </row>
    <row r="90" spans="1:4" ht="30" x14ac:dyDescent="0.25">
      <c r="A90" s="105" t="s">
        <v>425</v>
      </c>
      <c r="B90" s="104" t="s">
        <v>426</v>
      </c>
      <c r="C90" s="105" t="s">
        <v>418</v>
      </c>
      <c r="D90" s="105" t="s">
        <v>5</v>
      </c>
    </row>
    <row r="91" spans="1:4" ht="30" x14ac:dyDescent="0.25">
      <c r="A91" s="106" t="s">
        <v>427</v>
      </c>
      <c r="B91" s="107" t="s">
        <v>428</v>
      </c>
      <c r="C91" s="106" t="s">
        <v>418</v>
      </c>
      <c r="D91" s="106" t="s">
        <v>5</v>
      </c>
    </row>
    <row r="92" spans="1:4" ht="30" x14ac:dyDescent="0.25">
      <c r="A92" s="105" t="s">
        <v>429</v>
      </c>
      <c r="B92" s="104" t="s">
        <v>430</v>
      </c>
      <c r="C92" s="105" t="s">
        <v>418</v>
      </c>
      <c r="D92" s="105" t="s">
        <v>5</v>
      </c>
    </row>
    <row r="93" spans="1:4" x14ac:dyDescent="0.25">
      <c r="A93" s="106" t="s">
        <v>431</v>
      </c>
      <c r="B93" s="107" t="s">
        <v>432</v>
      </c>
      <c r="C93" s="106" t="s">
        <v>418</v>
      </c>
      <c r="D93" s="106" t="s">
        <v>5</v>
      </c>
    </row>
    <row r="94" spans="1:4" ht="30" x14ac:dyDescent="0.25">
      <c r="A94" s="105" t="s">
        <v>433</v>
      </c>
      <c r="B94" s="104" t="s">
        <v>434</v>
      </c>
      <c r="C94" s="105" t="s">
        <v>418</v>
      </c>
      <c r="D94" s="105" t="s">
        <v>240</v>
      </c>
    </row>
    <row r="95" spans="1:4" x14ac:dyDescent="0.25">
      <c r="A95" s="106" t="s">
        <v>435</v>
      </c>
      <c r="B95" s="107" t="s">
        <v>436</v>
      </c>
      <c r="C95" s="106" t="s">
        <v>418</v>
      </c>
      <c r="D95" s="106" t="s">
        <v>240</v>
      </c>
    </row>
    <row r="96" spans="1:4" ht="30" x14ac:dyDescent="0.25">
      <c r="A96" s="105" t="s">
        <v>437</v>
      </c>
      <c r="B96" s="104" t="s">
        <v>438</v>
      </c>
      <c r="C96" s="105" t="s">
        <v>418</v>
      </c>
      <c r="D96" s="105" t="s">
        <v>240</v>
      </c>
    </row>
    <row r="97" spans="1:4" ht="30" x14ac:dyDescent="0.25">
      <c r="A97" s="106" t="s">
        <v>439</v>
      </c>
      <c r="B97" s="107" t="s">
        <v>440</v>
      </c>
      <c r="C97" s="106" t="s">
        <v>418</v>
      </c>
      <c r="D97" s="106" t="s">
        <v>240</v>
      </c>
    </row>
    <row r="98" spans="1:4" x14ac:dyDescent="0.25">
      <c r="A98" s="105" t="s">
        <v>441</v>
      </c>
      <c r="B98" s="104" t="s">
        <v>442</v>
      </c>
      <c r="C98" s="105" t="s">
        <v>418</v>
      </c>
      <c r="D98" s="105" t="s">
        <v>2</v>
      </c>
    </row>
    <row r="99" spans="1:4" ht="30" x14ac:dyDescent="0.25">
      <c r="A99" s="106" t="s">
        <v>443</v>
      </c>
      <c r="B99" s="107" t="s">
        <v>444</v>
      </c>
      <c r="C99" s="106" t="s">
        <v>418</v>
      </c>
      <c r="D99" s="106" t="s">
        <v>445</v>
      </c>
    </row>
    <row r="100" spans="1:4" ht="30" x14ac:dyDescent="0.25">
      <c r="A100" s="105" t="s">
        <v>446</v>
      </c>
      <c r="B100" s="104" t="s">
        <v>447</v>
      </c>
      <c r="C100" s="105" t="s">
        <v>418</v>
      </c>
      <c r="D100" s="105" t="s">
        <v>445</v>
      </c>
    </row>
    <row r="101" spans="1:4" ht="30" x14ac:dyDescent="0.25">
      <c r="A101" s="106" t="s">
        <v>448</v>
      </c>
      <c r="B101" s="107" t="s">
        <v>449</v>
      </c>
      <c r="C101" s="106" t="s">
        <v>418</v>
      </c>
      <c r="D101" s="106" t="s">
        <v>445</v>
      </c>
    </row>
    <row r="102" spans="1:4" ht="30" x14ac:dyDescent="0.25">
      <c r="A102" s="105" t="s">
        <v>450</v>
      </c>
      <c r="B102" s="104" t="s">
        <v>451</v>
      </c>
      <c r="C102" s="105" t="s">
        <v>418</v>
      </c>
      <c r="D102" s="105" t="s">
        <v>445</v>
      </c>
    </row>
    <row r="103" spans="1:4" ht="30" x14ac:dyDescent="0.25">
      <c r="A103" s="106" t="s">
        <v>452</v>
      </c>
      <c r="B103" s="107" t="s">
        <v>453</v>
      </c>
      <c r="C103" s="106" t="s">
        <v>418</v>
      </c>
      <c r="D103" s="106" t="s">
        <v>445</v>
      </c>
    </row>
    <row r="104" spans="1:4" ht="30" x14ac:dyDescent="0.25">
      <c r="A104" s="105" t="s">
        <v>454</v>
      </c>
      <c r="B104" s="104" t="s">
        <v>455</v>
      </c>
      <c r="C104" s="105" t="s">
        <v>418</v>
      </c>
      <c r="D104" s="105" t="s">
        <v>445</v>
      </c>
    </row>
    <row r="105" spans="1:4" ht="30" x14ac:dyDescent="0.25">
      <c r="A105" s="106" t="s">
        <v>456</v>
      </c>
      <c r="B105" s="107" t="s">
        <v>457</v>
      </c>
      <c r="C105" s="106" t="s">
        <v>418</v>
      </c>
      <c r="D105" s="106" t="s">
        <v>136</v>
      </c>
    </row>
    <row r="106" spans="1:4" ht="30" x14ac:dyDescent="0.25">
      <c r="A106" s="105" t="s">
        <v>458</v>
      </c>
      <c r="B106" s="104" t="s">
        <v>459</v>
      </c>
      <c r="C106" s="105" t="s">
        <v>418</v>
      </c>
      <c r="D106" s="105" t="s">
        <v>136</v>
      </c>
    </row>
    <row r="107" spans="1:4" ht="30" x14ac:dyDescent="0.25">
      <c r="A107" s="106" t="s">
        <v>460</v>
      </c>
      <c r="B107" s="107" t="s">
        <v>461</v>
      </c>
      <c r="C107" s="106" t="s">
        <v>418</v>
      </c>
      <c r="D107" s="106" t="s">
        <v>136</v>
      </c>
    </row>
    <row r="108" spans="1:4" ht="30" x14ac:dyDescent="0.25">
      <c r="A108" s="105" t="s">
        <v>462</v>
      </c>
      <c r="B108" s="104" t="s">
        <v>463</v>
      </c>
      <c r="C108" s="103" t="s">
        <v>464</v>
      </c>
      <c r="D108" s="105" t="s">
        <v>133</v>
      </c>
    </row>
    <row r="109" spans="1:4" ht="30" x14ac:dyDescent="0.25">
      <c r="A109" s="106" t="s">
        <v>465</v>
      </c>
      <c r="B109" s="107" t="s">
        <v>466</v>
      </c>
      <c r="C109" s="106" t="s">
        <v>464</v>
      </c>
      <c r="D109" s="106" t="s">
        <v>133</v>
      </c>
    </row>
  </sheetData>
  <autoFilter ref="A3:D109"/>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showGridLines="0" zoomScale="85" zoomScaleNormal="85" workbookViewId="0"/>
  </sheetViews>
  <sheetFormatPr baseColWidth="10" defaultColWidth="9.140625" defaultRowHeight="15" x14ac:dyDescent="0.25"/>
  <cols>
    <col min="1" max="1" width="26.7109375" style="1" customWidth="1"/>
    <col min="2" max="4" width="13.7109375" style="1" customWidth="1"/>
    <col min="5" max="16384" width="9.140625" style="1"/>
  </cols>
  <sheetData>
    <row r="1" spans="1:21" x14ac:dyDescent="0.25">
      <c r="A1" s="27" t="s">
        <v>471</v>
      </c>
    </row>
    <row r="2" spans="1:21" x14ac:dyDescent="0.25">
      <c r="D2" s="95"/>
      <c r="E2" s="95"/>
      <c r="F2" s="95"/>
      <c r="G2" s="95"/>
      <c r="H2" s="95"/>
      <c r="I2" s="95"/>
      <c r="J2" s="95"/>
      <c r="K2" s="95"/>
      <c r="L2" s="95"/>
      <c r="M2" s="95"/>
      <c r="N2" s="95"/>
      <c r="O2" s="95"/>
      <c r="P2" s="95"/>
      <c r="Q2" s="95"/>
      <c r="R2" s="95"/>
      <c r="S2" s="95"/>
      <c r="T2" s="95"/>
      <c r="U2" s="95"/>
    </row>
    <row r="3" spans="1:21" s="38" customFormat="1" ht="38.25" x14ac:dyDescent="0.25">
      <c r="A3" s="12" t="s">
        <v>472</v>
      </c>
      <c r="B3" s="12" t="s">
        <v>231</v>
      </c>
      <c r="C3" s="12" t="s">
        <v>211</v>
      </c>
      <c r="D3" s="114"/>
      <c r="E3" s="114"/>
      <c r="F3" s="114"/>
      <c r="G3" s="114"/>
      <c r="H3" s="111"/>
      <c r="I3" s="111"/>
      <c r="J3" s="111"/>
      <c r="K3" s="111"/>
      <c r="L3" s="111"/>
      <c r="M3" s="111"/>
      <c r="N3" s="111"/>
      <c r="O3" s="111"/>
      <c r="P3" s="111"/>
      <c r="Q3" s="111"/>
      <c r="R3" s="111"/>
      <c r="S3" s="111"/>
      <c r="T3" s="111"/>
      <c r="U3" s="111"/>
    </row>
    <row r="4" spans="1:21" x14ac:dyDescent="0.25">
      <c r="A4" s="4" t="s">
        <v>206</v>
      </c>
      <c r="B4" s="4">
        <v>2316</v>
      </c>
      <c r="C4" s="4"/>
      <c r="D4" s="24"/>
      <c r="E4" s="24"/>
      <c r="F4" s="25">
        <v>0.49</v>
      </c>
      <c r="G4" s="24"/>
      <c r="H4" s="95"/>
      <c r="I4" s="95"/>
      <c r="J4" s="95"/>
      <c r="K4" s="95"/>
      <c r="L4" s="95"/>
      <c r="M4" s="95"/>
      <c r="N4" s="95"/>
      <c r="O4" s="95"/>
      <c r="P4" s="95"/>
      <c r="Q4" s="95"/>
      <c r="R4" s="95"/>
      <c r="S4" s="95"/>
      <c r="T4" s="95"/>
      <c r="U4" s="95"/>
    </row>
    <row r="5" spans="1:21" x14ac:dyDescent="0.25">
      <c r="A5" s="14" t="s">
        <v>207</v>
      </c>
      <c r="B5" s="14">
        <v>1367</v>
      </c>
      <c r="C5" s="23">
        <f>B5/($B$5+$B$6)</f>
        <v>0.71197916666666672</v>
      </c>
      <c r="D5" s="24"/>
      <c r="E5" s="24"/>
      <c r="F5" s="25">
        <v>0.51</v>
      </c>
      <c r="G5" s="24"/>
      <c r="H5" s="95"/>
      <c r="I5" s="95"/>
      <c r="J5" s="95"/>
      <c r="K5" s="95"/>
      <c r="L5" s="95"/>
      <c r="M5" s="95"/>
      <c r="N5" s="95"/>
      <c r="O5" s="95"/>
      <c r="P5" s="95"/>
      <c r="Q5" s="95"/>
      <c r="R5" s="95"/>
      <c r="S5" s="95"/>
      <c r="T5" s="95"/>
      <c r="U5" s="95"/>
    </row>
    <row r="6" spans="1:21" x14ac:dyDescent="0.25">
      <c r="A6" s="4" t="s">
        <v>208</v>
      </c>
      <c r="B6" s="4">
        <v>553</v>
      </c>
      <c r="C6" s="21">
        <f>B6/($B$5+$B$6)</f>
        <v>0.28802083333333334</v>
      </c>
      <c r="D6" s="24"/>
      <c r="E6" s="24"/>
      <c r="F6" s="24"/>
      <c r="G6" s="24"/>
      <c r="H6" s="95"/>
      <c r="I6" s="95"/>
      <c r="J6" s="95"/>
      <c r="K6" s="95"/>
      <c r="L6" s="95"/>
      <c r="M6" s="95"/>
      <c r="N6" s="95"/>
      <c r="O6" s="95"/>
      <c r="P6" s="95"/>
      <c r="Q6" s="95"/>
      <c r="R6" s="95"/>
      <c r="S6" s="95"/>
      <c r="T6" s="95"/>
      <c r="U6" s="95"/>
    </row>
    <row r="7" spans="1:21" x14ac:dyDescent="0.25">
      <c r="D7" s="24"/>
      <c r="E7" s="24"/>
      <c r="F7" s="24"/>
      <c r="G7" s="24"/>
      <c r="H7" s="95"/>
      <c r="I7" s="95"/>
      <c r="J7" s="95"/>
      <c r="K7" s="95"/>
      <c r="L7" s="95"/>
      <c r="M7" s="95"/>
      <c r="N7" s="95"/>
      <c r="O7" s="95"/>
      <c r="P7" s="95"/>
      <c r="Q7" s="95"/>
      <c r="R7" s="95"/>
      <c r="S7" s="95"/>
      <c r="T7" s="95"/>
      <c r="U7" s="95"/>
    </row>
    <row r="8" spans="1:21" x14ac:dyDescent="0.25">
      <c r="C8" s="24" t="s">
        <v>206</v>
      </c>
      <c r="D8" s="24" t="s">
        <v>205</v>
      </c>
      <c r="E8" s="24"/>
      <c r="F8" s="24"/>
      <c r="G8" s="24"/>
      <c r="H8" s="95"/>
      <c r="I8" s="95"/>
      <c r="J8" s="95"/>
      <c r="K8" s="95"/>
      <c r="L8" s="95"/>
      <c r="M8" s="95"/>
      <c r="N8" s="95"/>
      <c r="O8" s="95"/>
      <c r="P8" s="95"/>
      <c r="Q8" s="95"/>
      <c r="R8" s="95"/>
      <c r="S8" s="95"/>
      <c r="T8" s="95"/>
      <c r="U8" s="95"/>
    </row>
    <row r="9" spans="1:21" ht="38.25" x14ac:dyDescent="0.25">
      <c r="A9" s="12" t="s">
        <v>217</v>
      </c>
      <c r="B9" s="12" t="s">
        <v>231</v>
      </c>
      <c r="C9" s="12" t="s">
        <v>214</v>
      </c>
      <c r="D9" s="12" t="s">
        <v>215</v>
      </c>
    </row>
    <row r="10" spans="1:21" x14ac:dyDescent="0.25">
      <c r="A10" s="4" t="s">
        <v>134</v>
      </c>
      <c r="B10" s="1">
        <v>730</v>
      </c>
      <c r="C10" s="21">
        <v>0.28999999999999998</v>
      </c>
      <c r="D10" s="21">
        <f>1-C10</f>
        <v>0.71</v>
      </c>
    </row>
    <row r="11" spans="1:21" x14ac:dyDescent="0.25">
      <c r="A11" s="14" t="s">
        <v>135</v>
      </c>
      <c r="B11" s="1">
        <v>614</v>
      </c>
      <c r="C11" s="23">
        <v>0.28000000000000003</v>
      </c>
      <c r="D11" s="21">
        <f t="shared" ref="D11:D19" si="0">1-C11</f>
        <v>0.72</v>
      </c>
    </row>
    <row r="12" spans="1:21" x14ac:dyDescent="0.25">
      <c r="A12" s="4" t="s">
        <v>131</v>
      </c>
      <c r="B12" s="1">
        <v>49</v>
      </c>
      <c r="C12" s="21">
        <v>0.24</v>
      </c>
      <c r="D12" s="21">
        <f t="shared" si="0"/>
        <v>0.76</v>
      </c>
    </row>
    <row r="13" spans="1:21" x14ac:dyDescent="0.25">
      <c r="A13" s="14" t="s">
        <v>130</v>
      </c>
      <c r="B13" s="1">
        <v>95</v>
      </c>
      <c r="C13" s="23">
        <v>0.4</v>
      </c>
      <c r="D13" s="21">
        <f t="shared" si="0"/>
        <v>0.6</v>
      </c>
    </row>
    <row r="14" spans="1:21" x14ac:dyDescent="0.25">
      <c r="A14" s="4" t="s">
        <v>2</v>
      </c>
      <c r="B14" s="1">
        <v>390</v>
      </c>
      <c r="C14" s="21">
        <v>0.76</v>
      </c>
      <c r="D14" s="21">
        <f t="shared" si="0"/>
        <v>0.24</v>
      </c>
    </row>
    <row r="15" spans="1:21" x14ac:dyDescent="0.25">
      <c r="A15" s="14" t="s">
        <v>132</v>
      </c>
      <c r="B15" s="1">
        <v>207</v>
      </c>
      <c r="C15" s="23">
        <v>0.37</v>
      </c>
      <c r="D15" s="21">
        <f t="shared" si="0"/>
        <v>0.63</v>
      </c>
    </row>
    <row r="16" spans="1:21" x14ac:dyDescent="0.25">
      <c r="A16" s="4" t="s">
        <v>3</v>
      </c>
      <c r="B16" s="1">
        <v>670</v>
      </c>
      <c r="C16" s="21">
        <v>0.55000000000000004</v>
      </c>
      <c r="D16" s="21">
        <f t="shared" si="0"/>
        <v>0.44999999999999996</v>
      </c>
    </row>
    <row r="17" spans="1:11" x14ac:dyDescent="0.25">
      <c r="A17" s="14" t="s">
        <v>4</v>
      </c>
      <c r="B17" s="1">
        <v>1257</v>
      </c>
      <c r="C17" s="23">
        <v>0.76</v>
      </c>
      <c r="D17" s="21">
        <f t="shared" si="0"/>
        <v>0.24</v>
      </c>
    </row>
    <row r="18" spans="1:11" x14ac:dyDescent="0.25">
      <c r="A18" s="4" t="s">
        <v>129</v>
      </c>
      <c r="B18" s="1">
        <v>203</v>
      </c>
      <c r="C18" s="21">
        <v>0.86</v>
      </c>
      <c r="D18" s="21">
        <f t="shared" si="0"/>
        <v>0.14000000000000001</v>
      </c>
    </row>
    <row r="19" spans="1:11" x14ac:dyDescent="0.25">
      <c r="A19" s="14" t="s">
        <v>133</v>
      </c>
      <c r="B19" s="1">
        <v>21</v>
      </c>
      <c r="C19" s="23">
        <v>0.86</v>
      </c>
      <c r="D19" s="21">
        <f t="shared" si="0"/>
        <v>0.14000000000000001</v>
      </c>
    </row>
    <row r="22" spans="1:11" x14ac:dyDescent="0.25">
      <c r="A22" s="172" t="s">
        <v>246</v>
      </c>
      <c r="B22" s="172"/>
      <c r="C22" s="172"/>
      <c r="D22" s="172"/>
      <c r="E22" s="172"/>
      <c r="F22" s="172"/>
      <c r="G22" s="172"/>
      <c r="H22" s="172"/>
      <c r="I22" s="172"/>
      <c r="J22" s="172"/>
      <c r="K22" s="172"/>
    </row>
    <row r="34" spans="1:11" x14ac:dyDescent="0.25">
      <c r="A34" s="172" t="s">
        <v>213</v>
      </c>
      <c r="B34" s="172"/>
      <c r="C34" s="172"/>
      <c r="D34" s="172"/>
      <c r="E34" s="172"/>
      <c r="F34" s="172"/>
      <c r="G34" s="172"/>
      <c r="H34" s="172"/>
      <c r="I34" s="172"/>
      <c r="J34" s="172"/>
      <c r="K34" s="172"/>
    </row>
    <row r="55" spans="1:11" ht="27" customHeight="1" x14ac:dyDescent="0.25">
      <c r="A55" s="167" t="s">
        <v>247</v>
      </c>
      <c r="B55" s="167"/>
      <c r="C55" s="167"/>
      <c r="D55" s="167"/>
      <c r="E55" s="167"/>
      <c r="F55" s="167"/>
      <c r="G55" s="167"/>
      <c r="H55" s="167"/>
      <c r="I55" s="167"/>
      <c r="J55" s="167"/>
      <c r="K55" s="167"/>
    </row>
    <row r="56" spans="1:11" ht="15" customHeight="1" x14ac:dyDescent="0.25">
      <c r="A56" s="167" t="s">
        <v>248</v>
      </c>
      <c r="B56" s="167"/>
      <c r="C56" s="167"/>
      <c r="D56" s="167"/>
      <c r="E56" s="167"/>
      <c r="F56" s="167"/>
      <c r="G56" s="167"/>
      <c r="H56" s="167"/>
      <c r="I56" s="167"/>
      <c r="J56" s="167"/>
      <c r="K56" s="167"/>
    </row>
    <row r="57" spans="1:11" x14ac:dyDescent="0.25">
      <c r="A57" s="173" t="s">
        <v>503</v>
      </c>
      <c r="B57" s="173"/>
      <c r="C57" s="173"/>
      <c r="D57" s="173"/>
      <c r="E57" s="173"/>
      <c r="F57" s="173"/>
      <c r="G57" s="173"/>
      <c r="H57" s="173"/>
      <c r="I57" s="173"/>
      <c r="J57" s="173"/>
      <c r="K57" s="173"/>
    </row>
    <row r="58" spans="1:11" x14ac:dyDescent="0.25">
      <c r="A58" s="170" t="s">
        <v>556</v>
      </c>
      <c r="B58" s="171"/>
      <c r="C58" s="171"/>
      <c r="D58" s="171"/>
      <c r="E58" s="171"/>
      <c r="F58" s="171"/>
      <c r="G58" s="171"/>
      <c r="H58" s="171"/>
      <c r="I58" s="171"/>
      <c r="J58" s="171"/>
      <c r="K58" s="171"/>
    </row>
  </sheetData>
  <mergeCells count="6">
    <mergeCell ref="A58:K58"/>
    <mergeCell ref="A22:K22"/>
    <mergeCell ref="A34:K34"/>
    <mergeCell ref="A55:K55"/>
    <mergeCell ref="A56:K56"/>
    <mergeCell ref="A57:K5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4</vt:i4>
      </vt:variant>
    </vt:vector>
  </HeadingPairs>
  <TitlesOfParts>
    <vt:vector size="19" baseType="lpstr">
      <vt:lpstr>lisez-moi</vt:lpstr>
      <vt:lpstr>Figure 1</vt:lpstr>
      <vt:lpstr>Figure 2</vt:lpstr>
      <vt:lpstr>Figure 3</vt:lpstr>
      <vt:lpstr>Figure complémentaire 4</vt:lpstr>
      <vt:lpstr>Figure complémentaire 5</vt:lpstr>
      <vt:lpstr>Figure complémentaire 6</vt:lpstr>
      <vt:lpstr>Tableau complément</vt:lpstr>
      <vt:lpstr>Figure complémentaire 7</vt:lpstr>
      <vt:lpstr>Figure complémentaire 8</vt:lpstr>
      <vt:lpstr>Figure complémentaire 9</vt:lpstr>
      <vt:lpstr>Figure complémentaire 10</vt:lpstr>
      <vt:lpstr>Figure complémentaire 11</vt:lpstr>
      <vt:lpstr>Figure complémentaire 12</vt:lpstr>
      <vt:lpstr>Figure complémentaire 13</vt:lpstr>
      <vt:lpstr>'Figure complémentaire 7'!MEC_GROUPE_AFA_SANS_DOUB3</vt:lpstr>
      <vt:lpstr>MEC_GROUPE_AFA_SANS_DOUB3</vt:lpstr>
      <vt:lpstr>'Figure 2'!NB_INF_PAR_DEPT</vt:lpstr>
      <vt:lpstr>'Tableau complément'!NB_INF_PAR_NATINF</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PLANTEVIGNES Sylvie</dc:creator>
  <cp:lastModifiedBy>BOUCHERIE Ulysse</cp:lastModifiedBy>
  <dcterms:created xsi:type="dcterms:W3CDTF">2022-09-20T11:11:40Z</dcterms:created>
  <dcterms:modified xsi:type="dcterms:W3CDTF">2025-09-30T14:48:24Z</dcterms:modified>
</cp:coreProperties>
</file>