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ArboSSMSI\@Perso\Andre Moreau\"/>
    </mc:Choice>
  </mc:AlternateContent>
  <bookViews>
    <workbookView xWindow="0" yWindow="0" windowWidth="26490" windowHeight="10770" tabRatio="848" activeTab="5"/>
  </bookViews>
  <sheets>
    <sheet name="SOMMAIRE" sheetId="1" r:id="rId1"/>
    <sheet name="FIG_1" sheetId="2" r:id="rId2"/>
    <sheet name="FIG_E1-1" sheetId="15" r:id="rId3"/>
    <sheet name="FIG_E1-2" sheetId="4" r:id="rId4"/>
    <sheet name="FIG_E2-1" sheetId="5" r:id="rId5"/>
    <sheet name="FIG_E2-2" sheetId="6" r:id="rId6"/>
    <sheet name="FIG_02" sheetId="7" r:id="rId7"/>
    <sheet name="FIG_03" sheetId="8" r:id="rId8"/>
    <sheet name="FIG_04" sheetId="9" r:id="rId9"/>
    <sheet name="FIG_05" sheetId="10" r:id="rId10"/>
    <sheet name="FIG_06" sheetId="12" r:id="rId11"/>
    <sheet name="FIG_07" sheetId="14" r:id="rId12"/>
    <sheet name="FIG_08" sheetId="11" r:id="rId13"/>
  </sheets>
  <definedNames>
    <definedName name="OLE_LINK1" localSheetId="6">FIG_02!$A$1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3" i="6" l="1"/>
  <c r="L12" i="6"/>
  <c r="L11" i="6"/>
  <c r="L10" i="6"/>
  <c r="L9" i="6"/>
  <c r="L8" i="6"/>
  <c r="B34" i="12" l="1"/>
  <c r="B35" i="12"/>
  <c r="B36" i="12"/>
  <c r="B29" i="12"/>
  <c r="B30" i="12"/>
  <c r="B31" i="12"/>
  <c r="B32" i="12"/>
  <c r="I16" i="12" l="1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H11" i="11" l="1"/>
  <c r="H10" i="11"/>
  <c r="G10" i="11"/>
  <c r="H9" i="11"/>
  <c r="I7" i="11"/>
  <c r="I11" i="11" s="1"/>
  <c r="H7" i="11"/>
  <c r="G7" i="11"/>
  <c r="G9" i="11" s="1"/>
  <c r="F7" i="11"/>
  <c r="F11" i="11" s="1"/>
  <c r="E7" i="11"/>
  <c r="E11" i="11" s="1"/>
  <c r="D7" i="11"/>
  <c r="D11" i="11" s="1"/>
  <c r="C7" i="11"/>
  <c r="C11" i="11" s="1"/>
  <c r="B7" i="11"/>
  <c r="J6" i="11"/>
  <c r="J5" i="11"/>
  <c r="J4" i="11"/>
  <c r="I9" i="11" l="1"/>
  <c r="J7" i="11"/>
  <c r="B10" i="11"/>
  <c r="I10" i="11"/>
  <c r="G11" i="11"/>
  <c r="J11" i="11"/>
  <c r="J9" i="11"/>
  <c r="J10" i="11"/>
  <c r="C9" i="11"/>
  <c r="B9" i="11"/>
  <c r="D9" i="11"/>
  <c r="C10" i="11"/>
  <c r="B11" i="11"/>
  <c r="E9" i="11"/>
  <c r="D10" i="11"/>
  <c r="F9" i="11"/>
  <c r="E10" i="11"/>
  <c r="F10" i="11"/>
</calcChain>
</file>

<file path=xl/sharedStrings.xml><?xml version="1.0" encoding="utf-8"?>
<sst xmlns="http://schemas.openxmlformats.org/spreadsheetml/2006/main" count="458" uniqueCount="303">
  <si>
    <t>Figure 1 - Refus d’obtempérer routiers enregistrés de 2016 à 2023</t>
  </si>
  <si>
    <t>Refus d'obtempérer</t>
  </si>
  <si>
    <t>Refus d'obtempérer aggravés</t>
  </si>
  <si>
    <t>Refus d'obtempérer totaux</t>
  </si>
  <si>
    <t>Part des refus d'obtempérer aggravés</t>
  </si>
  <si>
    <t>2016</t>
  </si>
  <si>
    <t>2017</t>
  </si>
  <si>
    <t>2018</t>
  </si>
  <si>
    <t>2019</t>
  </si>
  <si>
    <t>2020</t>
  </si>
  <si>
    <t>2021</t>
  </si>
  <si>
    <t>2022</t>
  </si>
  <si>
    <t>2023</t>
  </si>
  <si>
    <t>Domaine</t>
  </si>
  <si>
    <t>Libellé de la nature d’infraction (NATINF)</t>
  </si>
  <si>
    <t>Voie publique</t>
  </si>
  <si>
    <t>Refus par le conducteur d’un véhicule, d’obtempérer à une sommation de s’arrêter.</t>
  </si>
  <si>
    <t>Refus, par le conducteur d’un véhicule, d’obtempérer à une sommation de s’arrêter exposant directement autrui à un risque de mort ou d’infirmité permanente.</t>
  </si>
  <si>
    <t>Refus, par le conducteur d’un véhicule, d’obtempérer à une sommation de s’arrêter exposant directement un agent chargé de constater les infractions à un risque de mort ou d’infirmité permanente.</t>
  </si>
  <si>
    <t>Récidive de refus, par le conducteur d’un véhicule, d’obtempérer à une sommation de s’arrêter.</t>
  </si>
  <si>
    <t>Refus d’obtempérer à l’ordre d’enlever un objet entravant la circulation sur une voie publique.</t>
  </si>
  <si>
    <t>Maritime &amp; fluvial</t>
  </si>
  <si>
    <t>Refus, par le capitaine d’un navire de pêche maritime d’obtempérer à une sommation de stopper pour se soustraire à un contrôle.</t>
  </si>
  <si>
    <t>Refus d’obtempérer  aux injonctions d’un commandant de la MN lors du contrôle en mer d’un navire.</t>
  </si>
  <si>
    <t>Refus d’obtempérer à une mesure d’expulsion par un navire inscrit ne disposant pas de certificat d’assurance couvrant ses créances maritimes.</t>
  </si>
  <si>
    <t>Refus par un responsable d’un navire ou engin nautique d’obtempérer aux injonctions des agents relatives au droit de passage inoffensif dans les eaux territoriales.</t>
  </si>
  <si>
    <t>Refus d'obtempérer à la réquisition ou à l'ordre du préfet pour le sauvetage d'épave maritime.</t>
  </si>
  <si>
    <t>Récidive de refus d’obtempérer à la réquisition ou à l’ordre du préfet pour le sauvetage d’épave maritime.</t>
  </si>
  <si>
    <t>Refus d’obtempérer aux ordres des fonctionnaires et agents en matière de police du mouillage.</t>
  </si>
  <si>
    <t>Police privée ferroviaire</t>
  </si>
  <si>
    <t>Refus d’obtempérer aux injonctions d’un agent habilité à constater les infractions à la police du transport ferroviaire ou guide.</t>
  </si>
  <si>
    <t>Refus par conducteur d’obtempérer aux injonctions d’un garde lors de la traversée de voie ferrée à un passage à niveau.</t>
  </si>
  <si>
    <t>Police privée routier</t>
  </si>
  <si>
    <t>Refus d’obtempérer aux injonctions d’un agent habilité à constater les infractions à la police du transport public collectif routier.</t>
  </si>
  <si>
    <t>Police privée contrôle</t>
  </si>
  <si>
    <t>Refus d’obtempérer aux injonctions d’un agent du conseil national des activités privées.</t>
  </si>
  <si>
    <t>Minier</t>
  </si>
  <si>
    <t>Refus d’obtempérer à une réquisition de l’autorité en cas d’accident dans une mine.</t>
  </si>
  <si>
    <t>Militaire</t>
  </si>
  <si>
    <t>Refus en temps de guerre de donner suite à un ordre de réquisition militaire.</t>
  </si>
  <si>
    <t>Refus d’obtempérer par un commandant militaire à une réquisition légale de l’autorité civile.</t>
  </si>
  <si>
    <t>Refus en temps de paix de donner suite à un ordre de réquisition militaire.</t>
  </si>
  <si>
    <t xml:space="preserve">Figure E1-2 - Répartition des refus d’obtempérer enregistrés par les Forces de Sécurité Intérieure de 2016 à 2023 </t>
  </si>
  <si>
    <t>DOMAINE</t>
  </si>
  <si>
    <t>fréquence Refus d'obtempérer</t>
  </si>
  <si>
    <t>Voie publique - circulation </t>
  </si>
  <si>
    <t>Voie publique - stationnement</t>
  </si>
  <si>
    <t>Maritime et fluvial</t>
  </si>
  <si>
    <t>Police privée routière</t>
  </si>
  <si>
    <t>Police privée</t>
  </si>
  <si>
    <t>Total</t>
  </si>
  <si>
    <t>FIG_1!A1</t>
  </si>
  <si>
    <t>FIG_E1-1'!A1</t>
  </si>
  <si>
    <t>FIG_E1-2'!A1</t>
  </si>
  <si>
    <t>moyenne 2016-2023</t>
  </si>
  <si>
    <t>Total refus d'obtempérer routiers</t>
  </si>
  <si>
    <t>Variations annuelles</t>
  </si>
  <si>
    <t>Variation sur la période 2016-2023</t>
  </si>
  <si>
    <t>FIG_E2-1'!A1</t>
  </si>
  <si>
    <t>Moyenne 2016-2023</t>
  </si>
  <si>
    <t>Population</t>
  </si>
  <si>
    <t>975 - Saint-Pierre-et-Miquelon</t>
  </si>
  <si>
    <t>978 - Saint-Martin</t>
  </si>
  <si>
    <t>986 - Wallis-et-Futuna</t>
  </si>
  <si>
    <t>987 - Polynésie Française</t>
  </si>
  <si>
    <t>988 - Nouvelle-Calédonie</t>
  </si>
  <si>
    <t>Total Communautés d'outre-mer</t>
  </si>
  <si>
    <t>Insee, populations légales des collectivités d'outre-mer en 2020  - https://www.insee.fr/fr/statistiques/6683019?sommaire=6683037</t>
  </si>
  <si>
    <t>FIG_E2-2'!A1</t>
  </si>
  <si>
    <t>NATINF - Refus d'obtempérer routiers</t>
  </si>
  <si>
    <t>25124 - Refus par le conducteur d'un véhicule d'obtempérer à une sommation de s'arrêter dans des circonstances exposant directement autrui à un risque de mort ou d'infirmité permanente</t>
  </si>
  <si>
    <t>34489 - Refus par le conducteur d'un véhicule d'obtempérer à une sommation de s'arrêter dans des circonstances exposant directement un agent chargé de constater les infractions à un risque de mort ou d'infirmité permanente</t>
  </si>
  <si>
    <t>34490 - Récidive de refus par le conducteur d'un véhicule d'obtempérer à une sommation de s'arrêter</t>
  </si>
  <si>
    <t>50 - Refus par le conducteur d'un véhicule d'obtempérer à  une sommation de s'arrêter</t>
  </si>
  <si>
    <t>Totaux</t>
  </si>
  <si>
    <t>FIG_02!A1</t>
  </si>
  <si>
    <t>Figure 2 - Répartition des refus d’obtempérer routiers par nature d’infraction et par année entre 2016 et 2023</t>
  </si>
  <si>
    <t>Nombre moyen annuel de refus d'obtempérer routiers  pour 10 000 habitants de 2016 à 2023</t>
  </si>
  <si>
    <t>Nombre de refus d'obtempérer routiers</t>
  </si>
  <si>
    <t>Département de commission</t>
  </si>
  <si>
    <t>Population moyenne</t>
  </si>
  <si>
    <t>Taux pour 10 000 hab.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</si>
  <si>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</si>
  <si>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</si>
  <si>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</si>
  <si>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</si>
  <si>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</si>
  <si>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</si>
  <si>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</si>
  <si>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</si>
  <si>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</si>
  <si>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</si>
  <si>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</si>
  <si>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</si>
  <si>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</si>
  <si>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</si>
  <si>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</si>
  <si>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</si>
  <si>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</si>
  <si>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</si>
  <si>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</si>
  <si>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</si>
  <si>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</si>
  <si>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</si>
  <si>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</si>
  <si>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</si>
  <si>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</si>
  <si>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</si>
  <si>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</si>
  <si>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</si>
  <si>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2A</t>
  </si>
  <si>
    <t>2B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</si>
  <si>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</si>
  <si>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</si>
  <si>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</si>
  <si>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</si>
  <si>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</si>
  <si>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</si>
  <si>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</si>
  <si>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</si>
  <si>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</si>
  <si>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</si>
  <si>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</si>
  <si>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</si>
  <si>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</si>
  <si>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</si>
  <si>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</si>
  <si>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</si>
  <si>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</si>
  <si>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</si>
  <si>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</si>
  <si>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</si>
  <si>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</si>
  <si>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</si>
  <si>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</si>
  <si>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</si>
  <si>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</si>
  <si>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</si>
  <si>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</si>
  <si>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</si>
  <si>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</si>
  <si>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</si>
  <si>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</si>
  <si>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</si>
  <si>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</si>
  <si>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</si>
  <si>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</si>
  <si>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</si>
  <si>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</si>
  <si>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</si>
  <si>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</si>
  <si>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</si>
  <si>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</si>
  <si>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</si>
  <si>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</si>
  <si>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</si>
  <si>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</si>
  <si>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</si>
  <si>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</si>
  <si>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</si>
  <si>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</si>
  <si>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</si>
  <si>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</si>
  <si>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</si>
  <si>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</si>
  <si>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</si>
  <si>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</si>
  <si>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</si>
  <si>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</si>
  <si>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</si>
  <si>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</si>
  <si>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</si>
  <si>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</si>
  <si>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</si>
  <si>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</si>
  <si>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</si>
  <si>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</si>
  <si>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</si>
  <si>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971</t>
  </si>
  <si>
    <t>972</t>
  </si>
  <si>
    <t>973</t>
  </si>
  <si>
    <t>974</t>
  </si>
  <si>
    <t>976</t>
  </si>
  <si>
    <t>France</t>
  </si>
  <si>
    <t>FIG_03!A1</t>
  </si>
  <si>
    <t>Commune appartenant à l'unité urbaine de Paris</t>
  </si>
  <si>
    <t>Commune appartenant à une unité urbaine de 200 000 à 1 999 999 habitants</t>
  </si>
  <si>
    <t>Commune appartenant à une unité urbaine de 100 000 à 199 999 habitants</t>
  </si>
  <si>
    <t>Commune appartenant à une unité urbaine de 50 000 à 99 999 habitants</t>
  </si>
  <si>
    <t>Commune appartenant à une unité urbaine de 20 000 à 49 999 habitants</t>
  </si>
  <si>
    <t>Commune appartenant à une unité urbaine de 10 000 à 19 999 habitants</t>
  </si>
  <si>
    <t>Commune appartenant à une unité urbaine de 5 000 à 9 999 habitants</t>
  </si>
  <si>
    <t>Commune appartenant à une unité urbaine de 2 000 à 4 999 habitants</t>
  </si>
  <si>
    <t>Commune hors unité urbaine</t>
  </si>
  <si>
    <t>Métropole - taux moyen de refus d'obtempérer routiers pour 10 000 habitants (2016-2023)</t>
  </si>
  <si>
    <t>Type de commune</t>
  </si>
  <si>
    <t>Métropole</t>
  </si>
  <si>
    <t>DROM - taux moyen de refus d'obtempérer routiers pour 10 000 habitants (2016-2023)</t>
  </si>
  <si>
    <t>DROM</t>
  </si>
  <si>
    <t>France - taux moyen de refus d'obtempérer routiers pour 10 000 habitants (2016-2023)</t>
  </si>
  <si>
    <t>Figure 4 - Taux moyen de refus d'obtempérer routiers pour 10 000 habitants par type d’unité urbaine (2016-2023)</t>
  </si>
  <si>
    <t>Tranche d'âge</t>
  </si>
  <si>
    <t>0 - 14 ans</t>
  </si>
  <si>
    <t>15 - 29 ans</t>
  </si>
  <si>
    <t>30 - 44 ans</t>
  </si>
  <si>
    <t>45 - 59 ans</t>
  </si>
  <si>
    <t>60 ans et plus</t>
  </si>
  <si>
    <t>TRANCHE_AGE</t>
  </si>
  <si>
    <t>moyenne(2016-2023)</t>
  </si>
  <si>
    <t/>
  </si>
  <si>
    <t>sommes</t>
  </si>
  <si>
    <t>2016-2023</t>
  </si>
  <si>
    <t>FIG_04!A1</t>
  </si>
  <si>
    <t>FIG_05!A1</t>
  </si>
  <si>
    <t>Femmes</t>
  </si>
  <si>
    <t>Hommes</t>
  </si>
  <si>
    <t xml:space="preserve">Lecture :  </t>
  </si>
  <si>
    <t>Champ: France</t>
  </si>
  <si>
    <t>Source : SSMSI, base statistique des infractions enregistrées ou élucidées par la police et la gendarmerie de 2016 à 2023</t>
  </si>
  <si>
    <t>CONTINENT_NATIONALITE</t>
  </si>
  <si>
    <t>NC</t>
  </si>
  <si>
    <t>Afrique</t>
  </si>
  <si>
    <t>Amérique</t>
  </si>
  <si>
    <t>Asie</t>
  </si>
  <si>
    <t>Europe hors UE28</t>
  </si>
  <si>
    <t>UE28 hors France</t>
  </si>
  <si>
    <t>Océanie</t>
  </si>
  <si>
    <t>Europe hors UE27</t>
  </si>
  <si>
    <t>UE27 hors France</t>
  </si>
  <si>
    <t>Grande-Bretagne</t>
  </si>
  <si>
    <t>UE hors France</t>
  </si>
  <si>
    <t>Europe hors UE</t>
  </si>
  <si>
    <t>% moyen</t>
  </si>
  <si>
    <t>FIG_06!A1</t>
  </si>
  <si>
    <t>FIG_07!A1</t>
  </si>
  <si>
    <t>Française</t>
  </si>
  <si>
    <t>Étrangère</t>
  </si>
  <si>
    <t>% français</t>
  </si>
  <si>
    <t>% étrangers</t>
  </si>
  <si>
    <t>Source : SSMSI, bases statistiques des infractions enregistrées ou élucidées par la police et la gendarmerie de 2016 à 2023</t>
  </si>
  <si>
    <r>
      <rPr>
        <b/>
        <sz val="8"/>
        <color rgb="FF000000"/>
        <rFont val="Marianne"/>
        <family val="3"/>
      </rPr>
      <t>Source</t>
    </r>
    <r>
      <rPr>
        <sz val="8"/>
        <color rgb="FF000000"/>
        <rFont val="Marianne"/>
        <family val="3"/>
      </rPr>
      <t xml:space="preserve"> : SSMSI, bases statistique des infractions enregistrées ou élucidées par la police et la gendarmerie de 2016 à 2023</t>
    </r>
  </si>
  <si>
    <t>FIG_08!A1</t>
  </si>
  <si>
    <t>Figure 3 - Densité des refus d’obtempérer routiers pour 10 000 habitants (2016-2023)</t>
  </si>
  <si>
    <t>SSMSI – bases statistiques des infractions enregistrées ou élucidées par la police et la gendarmerie de 2016 à 2023</t>
  </si>
  <si>
    <r>
      <t>Source :</t>
    </r>
    <r>
      <rPr>
        <sz val="8"/>
        <color rgb="FF000000"/>
        <rFont val="Marianne"/>
        <family val="3"/>
      </rPr>
      <t xml:space="preserve"> SSMSI, bases statistiques des infractions enregistrées ou élucidées par la police et la gendarmerie de 2016 à 2023</t>
    </r>
  </si>
  <si>
    <t>FIGURE 3 - Densité des refus d’obtempérer routiers pour 10 000 habitants (2016-2023)</t>
  </si>
  <si>
    <r>
      <t>Lecture :</t>
    </r>
    <r>
      <rPr>
        <sz val="9"/>
        <color theme="1"/>
        <rFont val="Marianne"/>
        <family val="3"/>
      </rPr>
      <t xml:space="preserve"> De 2016 à 2023 les FSI ont enregistré en moyenne moins de 3,4 refus d’obtempérer routiers par an pour 10 000 habitants dans le département de la Vienne (86)</t>
    </r>
  </si>
  <si>
    <r>
      <t>Champ</t>
    </r>
    <r>
      <rPr>
        <sz val="9"/>
        <color theme="1"/>
        <rFont val="Marianne"/>
        <family val="3"/>
      </rPr>
      <t> : France</t>
    </r>
  </si>
  <si>
    <r>
      <t>Source</t>
    </r>
    <r>
      <rPr>
        <sz val="9"/>
        <color theme="1"/>
        <rFont val="Marianne"/>
        <family val="3"/>
      </rPr>
      <t> : SSMSI, bases statistiques des infractions enregistrées ou élucidées par la police et la gendarmerie de 2016 à 2023</t>
    </r>
  </si>
  <si>
    <r>
      <t xml:space="preserve">Lecture : </t>
    </r>
    <r>
      <rPr>
        <sz val="8"/>
        <color rgb="FF000000"/>
        <rFont val="Marianne"/>
        <family val="3"/>
      </rPr>
      <t>En</t>
    </r>
    <r>
      <rPr>
        <b/>
        <sz val="8"/>
        <color rgb="FF000000"/>
        <rFont val="Marianne"/>
        <family val="3"/>
      </rPr>
      <t xml:space="preserve"> </t>
    </r>
    <r>
      <rPr>
        <sz val="8"/>
        <color rgb="FF000000"/>
        <rFont val="Marianne"/>
        <family val="3"/>
      </rPr>
      <t>2023, sur</t>
    </r>
    <r>
      <rPr>
        <b/>
        <sz val="8"/>
        <color rgb="FF000000"/>
        <rFont val="Marianne"/>
        <family val="3"/>
      </rPr>
      <t xml:space="preserve"> </t>
    </r>
    <r>
      <rPr>
        <sz val="8"/>
        <color rgb="FF000000"/>
        <rFont val="Marianne"/>
        <family val="3"/>
      </rPr>
      <t>23 200 refus d’obtempérer routiers, 4 400 mettent en danger d’autres personnes et 500 spécifiquement des agents des FSI </t>
    </r>
  </si>
  <si>
    <r>
      <t>Champ</t>
    </r>
    <r>
      <rPr>
        <sz val="8"/>
        <color rgb="FF000000"/>
        <rFont val="Marianne"/>
        <family val="3"/>
      </rPr>
      <t xml:space="preserve"> : France</t>
    </r>
  </si>
  <si>
    <r>
      <t>Source</t>
    </r>
    <r>
      <rPr>
        <sz val="8"/>
        <color rgb="FF000000"/>
        <rFont val="Marianne"/>
        <family val="3"/>
      </rPr>
      <t xml:space="preserve"> : SSMSI – bases statistiques des infractions enregistrées ou élucidées par la police et la gendarmerie de 2016 à 2023</t>
    </r>
  </si>
  <si>
    <r>
      <rPr>
        <b/>
        <sz val="8"/>
        <color rgb="FF000000"/>
        <rFont val="Marianne"/>
        <family val="3"/>
      </rPr>
      <t>Source</t>
    </r>
    <r>
      <rPr>
        <sz val="8"/>
        <color rgb="FF000000"/>
        <rFont val="Marianne"/>
        <family val="3"/>
      </rPr>
      <t xml:space="preserve"> : SSMSI, bases statistiques des infractions enregistrées ou élucidées par la police et la gendarmerie de 2016 à 2023</t>
    </r>
  </si>
  <si>
    <r>
      <t>Sources</t>
    </r>
    <r>
      <rPr>
        <sz val="8"/>
        <color rgb="FF000000"/>
        <rFont val="Marianne"/>
        <family val="3"/>
      </rPr>
      <t xml:space="preserve"> : </t>
    </r>
  </si>
  <si>
    <r>
      <t>Source</t>
    </r>
    <r>
      <rPr>
        <sz val="8"/>
        <color rgb="FF000000"/>
        <rFont val="Marianne"/>
        <family val="3"/>
      </rPr>
      <t> : SSMSI, bases statistiques des infractions enregistrées ou élucidées par la police et la gendarmerie de 2016 à 2023</t>
    </r>
  </si>
  <si>
    <r>
      <rPr>
        <b/>
        <sz val="8"/>
        <color theme="1"/>
        <rFont val="Marianne"/>
        <family val="3"/>
      </rPr>
      <t>Source</t>
    </r>
    <r>
      <rPr>
        <sz val="8"/>
        <color theme="1"/>
        <rFont val="Marianne"/>
        <family val="3"/>
      </rPr>
      <t xml:space="preserve"> : Liste des infractions en vigueur de la nomenclature NATINF (https://www.justice.gouv.fr/documentation/ressources/liste-infractions-vigueur-nomenclature-natinf)</t>
    </r>
  </si>
  <si>
    <r>
      <t>Lecture </t>
    </r>
    <r>
      <rPr>
        <sz val="8"/>
        <color rgb="FF000000"/>
        <rFont val="Marianne"/>
        <family val="3"/>
      </rPr>
      <t>: En 2023, les forces de sécurité intérieure (FSI) ont constaté 23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200 refus d’obtempérer routiers dont 4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900 refus d’obtempérer aggravés (chiffres arrondis à la centaine). La part des refus d’obtempérer aggravés est passée de 16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% en 2016 à 21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% en 2023.</t>
    </r>
  </si>
  <si>
    <t>Liens vers les onglets</t>
  </si>
  <si>
    <t>Titres des onglets</t>
  </si>
  <si>
    <t>NATIONALITÉ</t>
  </si>
  <si>
    <r>
      <rPr>
        <b/>
        <sz val="8"/>
        <color rgb="FF000000"/>
        <rFont val="Marianne"/>
        <family val="3"/>
      </rPr>
      <t>Champ</t>
    </r>
    <r>
      <rPr>
        <sz val="8"/>
        <color rgb="FF000000"/>
        <rFont val="Marianne"/>
        <family val="3"/>
      </rPr>
      <t xml:space="preserve"> : France</t>
    </r>
  </si>
  <si>
    <t xml:space="preserve">Champ : France </t>
  </si>
  <si>
    <r>
      <t>Champ</t>
    </r>
    <r>
      <rPr>
        <sz val="8"/>
        <color rgb="FF000000"/>
        <rFont val="Marianne"/>
        <family val="3"/>
      </rPr>
      <t xml:space="preserve"> : France , faits élucidés par la police nationale</t>
    </r>
  </si>
  <si>
    <r>
      <t>Champ</t>
    </r>
    <r>
      <rPr>
        <sz val="7"/>
        <color rgb="FF000000"/>
        <rFont val="Marianne"/>
        <family val="3"/>
      </rPr>
      <t xml:space="preserve"> : France, faits élucidés par la police nationale</t>
    </r>
  </si>
  <si>
    <r>
      <t>Champ</t>
    </r>
    <r>
      <rPr>
        <sz val="8"/>
        <color rgb="FF000000"/>
        <rFont val="Marianne"/>
        <family val="3"/>
      </rPr>
      <t xml:space="preserve"> : France, faits élucidés par la police nationale</t>
    </r>
  </si>
  <si>
    <r>
      <t xml:space="preserve">Champ : </t>
    </r>
    <r>
      <rPr>
        <sz val="8"/>
        <color rgb="FF000000"/>
        <rFont val="Marianne"/>
        <family val="3"/>
      </rPr>
      <t>France, faits élucidés par la police nationale</t>
    </r>
  </si>
  <si>
    <r>
      <t xml:space="preserve">Champ : </t>
    </r>
    <r>
      <rPr>
        <sz val="8"/>
        <color rgb="FF000000"/>
        <rFont val="Marianne"/>
        <family val="3"/>
      </rPr>
      <t>France</t>
    </r>
  </si>
  <si>
    <t>Champ : DROM</t>
  </si>
  <si>
    <r>
      <t xml:space="preserve">Champ : </t>
    </r>
    <r>
      <rPr>
        <sz val="8"/>
        <color rgb="FF000000"/>
        <rFont val="Marianne"/>
        <family val="3"/>
      </rPr>
      <t>Métropole</t>
    </r>
  </si>
  <si>
    <r>
      <t>Champ</t>
    </r>
    <r>
      <rPr>
        <sz val="8"/>
        <color rgb="FF000000"/>
        <rFont val="Marianne"/>
        <family val="3"/>
      </rPr>
      <t xml:space="preserve"> : Collectivités d’outre-mer</t>
    </r>
  </si>
  <si>
    <r>
      <t>Champ</t>
    </r>
    <r>
      <rPr>
        <sz val="8"/>
        <color rgb="FF000000"/>
        <rFont val="Marianne"/>
        <family val="3"/>
      </rPr>
      <t> : Collectivités d’outre-mer</t>
    </r>
  </si>
  <si>
    <t>Lecture : En 2023, 20% des mis en cause pour refus d'obtempérer routiers ont entre 30 et 44 ans</t>
  </si>
  <si>
    <r>
      <t>Lecture</t>
    </r>
    <r>
      <rPr>
        <sz val="8"/>
        <color rgb="FF000000"/>
        <rFont val="Marianne"/>
        <family val="3"/>
      </rPr>
      <t xml:space="preserve"> : En 2023, 84 % des mis en cause pour refus d'obtempérer étaient de nationalité française</t>
    </r>
  </si>
  <si>
    <r>
      <t xml:space="preserve">Note : </t>
    </r>
    <r>
      <rPr>
        <sz val="8"/>
        <color rgb="FF000000"/>
        <rFont val="Marianne"/>
        <family val="3"/>
      </rPr>
      <t>les infractions 34489 et 34490 ont été créées en janvier 2022, la rupture de série entre 2021 et 2022 est matérialisée par une double barre.</t>
    </r>
  </si>
  <si>
    <t>15 - 17 ans</t>
  </si>
  <si>
    <t>18 - 29 ans</t>
  </si>
  <si>
    <t>Figure 07 - Évolution du ratio Français / Étrangers parmi les personnes mises en cause par la police nationale pour refus d’obtempérer routiers (2016-2023)</t>
  </si>
  <si>
    <t>Figure 08 - Répartition par sexe des personnes mises en cause par la police nationale dans les refus d’obtempérer routiers (2016-2023)</t>
  </si>
  <si>
    <t>Figure E2-2 - Refus d’obtempérer routiers dans les collectivités d’Outre-mer (COM) sur la période 2016-2023</t>
  </si>
  <si>
    <t>Figure E1-1 - Liste des infractions comportant «  refus d’obtempérer » dans leur libellé.</t>
  </si>
  <si>
    <t>Figure E2-1 - Refus d’obtempérer routiers dans les collectivités d’Outre-mer (COM) sur la période 2016-2023</t>
  </si>
  <si>
    <t>Figure 05 - Répartition par tranche d’âge des personnes mises en cause par la police nationale dans les refus d’obtempérer routiers (2016-2023)</t>
  </si>
  <si>
    <t xml:space="preserve">Figure 06 - Répartition par nationalité des mis en cause par la police nationale pour refus d’obtempérer routiers – (2016-2023) </t>
  </si>
  <si>
    <r>
      <t xml:space="preserve">Figure E1-1 - Liste des infractions comportant «  </t>
    </r>
    <r>
      <rPr>
        <b/>
        <i/>
        <sz val="10"/>
        <color rgb="FF000000"/>
        <rFont val="Marianne"/>
        <family val="3"/>
      </rPr>
      <t>refus d’obtempérer </t>
    </r>
    <r>
      <rPr>
        <b/>
        <sz val="10"/>
        <color rgb="FF000000"/>
        <rFont val="Marianne"/>
        <family val="3"/>
      </rPr>
      <t>» dans leur libellé.</t>
    </r>
  </si>
  <si>
    <t>Nombre</t>
  </si>
  <si>
    <t>Taux pour 1 000 hab.</t>
  </si>
  <si>
    <t>&lt;5</t>
  </si>
  <si>
    <t>977  -Saint-Barthélémy</t>
  </si>
  <si>
    <r>
      <t>Lecture</t>
    </r>
    <r>
      <rPr>
        <sz val="8"/>
        <color rgb="FF000000"/>
        <rFont val="Marianne"/>
        <family val="3"/>
      </rPr>
      <t> : En 2023, les FSI ont constaté 56 refus d’obtempérer routiers à Saint-Martin, soit 43 par an en moyenne entre 2016 et 2023 et un taux moyen de 1,3 pour mille habitants.</t>
    </r>
  </si>
  <si>
    <r>
      <t>Lecture</t>
    </r>
    <r>
      <rPr>
        <sz val="8"/>
        <color rgb="FF000000"/>
        <rFont val="Marianne"/>
        <family val="3"/>
      </rPr>
      <t> : En 2023, les FSI ont constaté 596 refus d'obtempérer routiers dont 57 refus d'obtempérer aggravés soit 10 % des refus d'obtempérer routiers.</t>
    </r>
  </si>
  <si>
    <t>VEH41000</t>
  </si>
  <si>
    <t>Refus par le conducteur d'un véhicule en Polynésie Française d'obtempérer à une sommation de s'arrêter.</t>
  </si>
  <si>
    <t>Refus d'obtemperer aux ordres de convocation de l'autorité militaire.</t>
  </si>
  <si>
    <t>Récidive de refus d'obtempérer à une réquisition de l'autorité en cas d'accident dans une mine</t>
  </si>
  <si>
    <t>Refus par le conducteur d’un véhicule en Polynésie Française, d’obtempérer à une sommation de s’arrêter exposant directement un agent chargé de constater les infractions à un risque de mort ou d’infirmité permanente dans des circonstances exposant directement autrui à un risque de mort ou d'infirmité.</t>
  </si>
  <si>
    <t>Refus, en Nouvelle-Calédonie,  par le conducteur d’un véhicule, d’obtempérer à une sommation de s’arrêter.</t>
  </si>
  <si>
    <t>Refus par le conducteur d’un véhicule, circulant sur le territoire des Îles Wallis-et-Futuna, d’obtempérer à une sommation de s’arrêter.</t>
  </si>
  <si>
    <t>Refus en Polynésie Française d'obtempérer ou de se soumettre aux contrôles de l'activité de transport routier particulier de personne avec chauffeur.</t>
  </si>
  <si>
    <t>Refus d'obtempérer en Nouvelle-Calédonie, aux injonctions d'un agent des douanes par conducteur d'un moyen de transport.</t>
  </si>
  <si>
    <t>Entrave à la libre circulation dans les voitures de la SNCF- Refus d'obtempérer.</t>
  </si>
  <si>
    <t>Entrave à la libre circulation dans une gare SNCF- Refus d'obtempérer.</t>
  </si>
  <si>
    <t>Code NATINF</t>
  </si>
  <si>
    <t>Correction juin 2024 - intégration d'infractions de refus d'obtempérer supplémentaires.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</si>
</sst>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"/>
    <numFmt numFmtId="170" formatCode="#,##0.0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Marianne"/>
      <family val="3"/>
    </font>
    <font>
      <sz val="11"/>
      <color rgb="FF000000"/>
      <name val="Marianne"/>
      <family val="3"/>
    </font>
    <font>
      <b/>
      <sz val="8"/>
      <color rgb="FF000000"/>
      <name val="Marianne"/>
      <family val="3"/>
    </font>
    <font>
      <b/>
      <sz val="8"/>
      <color rgb="FF002060"/>
      <name val="Marianne"/>
      <family val="3"/>
    </font>
    <font>
      <u/>
      <sz val="11"/>
      <color theme="10"/>
      <name val="Calibri"/>
      <family val="2"/>
      <scheme val="minor"/>
    </font>
    <font>
      <b/>
      <sz val="7"/>
      <color rgb="FF000000"/>
      <name val="Marianne"/>
      <family val="3"/>
    </font>
    <font>
      <sz val="7"/>
      <color rgb="FF000000"/>
      <name val="Marianne"/>
      <family val="3"/>
    </font>
    <font>
      <b/>
      <sz val="10"/>
      <color rgb="FF002060"/>
      <name val="Marianne"/>
      <family val="3"/>
    </font>
    <font>
      <b/>
      <sz val="9"/>
      <color rgb="FF002060"/>
      <name val="Marianne"/>
      <family val="3"/>
    </font>
    <font>
      <b/>
      <sz val="9"/>
      <color theme="1"/>
      <name val="Marianne"/>
      <family val="3"/>
    </font>
    <font>
      <sz val="9"/>
      <color theme="1"/>
      <name val="Marianne"/>
      <family val="3"/>
    </font>
    <font>
      <sz val="8"/>
      <color rgb="FF000000"/>
      <name val="Marianne"/>
      <family val="3"/>
    </font>
    <font>
      <b/>
      <sz val="10"/>
      <color theme="1"/>
      <name val="Marianne"/>
      <family val="3"/>
    </font>
    <font>
      <sz val="10"/>
      <color theme="1"/>
      <name val="Marianne"/>
      <family val="3"/>
    </font>
    <font>
      <sz val="11"/>
      <color theme="1"/>
      <name val="Marianne"/>
      <family val="3"/>
    </font>
    <font>
      <sz val="12"/>
      <color rgb="FF000000"/>
      <name val="Marianne"/>
      <family val="3"/>
    </font>
    <font>
      <b/>
      <sz val="11"/>
      <color theme="1"/>
      <name val="Marianne"/>
      <family val="3"/>
    </font>
    <font>
      <b/>
      <sz val="10"/>
      <color rgb="FF000000"/>
      <name val="Marianne"/>
      <family val="3"/>
    </font>
    <font>
      <sz val="14"/>
      <color rgb="FF595959"/>
      <name val="Marianne"/>
      <family val="3"/>
    </font>
    <font>
      <sz val="11"/>
      <name val="Marianne"/>
      <family val="3"/>
    </font>
    <font>
      <b/>
      <sz val="11"/>
      <color rgb="FF0070C0"/>
      <name val="Marianne"/>
      <family val="3"/>
    </font>
    <font>
      <b/>
      <sz val="8"/>
      <color theme="1"/>
      <name val="Marianne"/>
      <family val="3"/>
    </font>
    <font>
      <sz val="8"/>
      <color theme="1"/>
      <name val="Marianne"/>
      <family val="3"/>
    </font>
    <font>
      <b/>
      <sz val="6"/>
      <color rgb="FF000000"/>
      <name val="Marianne"/>
      <family val="3"/>
    </font>
    <font>
      <b/>
      <i/>
      <sz val="10"/>
      <color rgb="FF000000"/>
      <name val="Marianne"/>
      <family val="3"/>
    </font>
    <font>
      <sz val="10"/>
      <color rgb="FF000000"/>
      <name val="Marianne"/>
      <family val="3"/>
    </font>
    <font>
      <u/>
      <sz val="8"/>
      <color theme="10"/>
      <name val="Marianne"/>
      <family val="3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36">
    <xf numFmtId="0" fontId="0" fillId="0" borderId="0" xfId="0"/>
    <xf numFmtId="0" fontId="5" fillId="0" borderId="0" xfId="0" applyFont="1" applyAlignment="1">
      <alignment horizontal="justify" vertical="center"/>
    </xf>
    <xf numFmtId="0" fontId="6" fillId="0" borderId="0" xfId="2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" fontId="14" fillId="3" borderId="17" xfId="0" applyNumberFormat="1" applyFont="1" applyFill="1" applyBorder="1" applyAlignment="1">
      <alignment horizontal="center" vertical="center"/>
    </xf>
    <xf numFmtId="4" fontId="14" fillId="3" borderId="0" xfId="0" applyNumberFormat="1" applyFont="1" applyFill="1" applyAlignment="1">
      <alignment horizontal="center" vertical="center"/>
    </xf>
    <xf numFmtId="0" fontId="10" fillId="0" borderId="0" xfId="2" applyFont="1"/>
    <xf numFmtId="0" fontId="4" fillId="0" borderId="0" xfId="2" applyFont="1" applyBorder="1"/>
    <xf numFmtId="0" fontId="4" fillId="0" borderId="0" xfId="2" applyFont="1"/>
    <xf numFmtId="0" fontId="3" fillId="0" borderId="4" xfId="2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3" fillId="0" borderId="4" xfId="2" applyFont="1" applyBorder="1"/>
    <xf numFmtId="0" fontId="3" fillId="0" borderId="0" xfId="2" applyFont="1"/>
    <xf numFmtId="9" fontId="4" fillId="0" borderId="0" xfId="3" applyFont="1"/>
    <xf numFmtId="0" fontId="4" fillId="0" borderId="4" xfId="2" applyFont="1" applyBorder="1"/>
    <xf numFmtId="1" fontId="4" fillId="0" borderId="4" xfId="2" applyNumberFormat="1" applyFont="1" applyBorder="1"/>
    <xf numFmtId="9" fontId="4" fillId="0" borderId="4" xfId="2" applyNumberFormat="1" applyFont="1" applyBorder="1"/>
    <xf numFmtId="9" fontId="4" fillId="0" borderId="0" xfId="2" applyNumberFormat="1" applyFont="1"/>
    <xf numFmtId="0" fontId="4" fillId="0" borderId="0" xfId="2" applyFont="1" applyAlignment="1">
      <alignment horizontal="left"/>
    </xf>
    <xf numFmtId="0" fontId="14" fillId="0" borderId="17" xfId="0" applyFont="1" applyBorder="1"/>
    <xf numFmtId="0" fontId="14" fillId="0" borderId="0" xfId="0" applyFont="1"/>
    <xf numFmtId="0" fontId="14" fillId="0" borderId="17" xfId="2" applyFont="1" applyBorder="1" applyAlignment="1">
      <alignment horizontal="left"/>
    </xf>
    <xf numFmtId="0" fontId="5" fillId="0" borderId="0" xfId="0" applyFont="1"/>
    <xf numFmtId="0" fontId="14" fillId="0" borderId="0" xfId="0" applyFont="1" applyAlignment="1">
      <alignment vertical="center"/>
    </xf>
    <xf numFmtId="0" fontId="5" fillId="0" borderId="0" xfId="2" applyFont="1" applyAlignment="1">
      <alignment vertical="center"/>
    </xf>
    <xf numFmtId="0" fontId="15" fillId="0" borderId="0" xfId="0" applyFont="1"/>
    <xf numFmtId="0" fontId="4" fillId="0" borderId="0" xfId="2" applyFont="1" applyAlignment="1">
      <alignment wrapText="1"/>
    </xf>
    <xf numFmtId="9" fontId="4" fillId="0" borderId="0" xfId="2" applyNumberFormat="1" applyFont="1" applyAlignment="1">
      <alignment wrapText="1"/>
    </xf>
    <xf numFmtId="0" fontId="3" fillId="0" borderId="0" xfId="2" applyFont="1" applyAlignment="1">
      <alignment wrapText="1"/>
    </xf>
    <xf numFmtId="0" fontId="3" fillId="0" borderId="0" xfId="2" applyFont="1" applyAlignment="1">
      <alignment horizontal="center" vertical="center" wrapText="1"/>
    </xf>
    <xf numFmtId="3" fontId="4" fillId="0" borderId="0" xfId="2" applyNumberFormat="1" applyFont="1" applyAlignment="1">
      <alignment horizontal="center" wrapText="1"/>
    </xf>
    <xf numFmtId="9" fontId="4" fillId="0" borderId="0" xfId="3" applyNumberFormat="1" applyFont="1" applyAlignment="1">
      <alignment horizontal="center" wrapText="1"/>
    </xf>
    <xf numFmtId="9" fontId="17" fillId="0" borderId="0" xfId="3" applyNumberFormat="1" applyFont="1" applyAlignment="1">
      <alignment wrapText="1"/>
    </xf>
    <xf numFmtId="3" fontId="4" fillId="0" borderId="0" xfId="2" applyNumberFormat="1" applyFont="1" applyAlignment="1">
      <alignment wrapText="1"/>
    </xf>
    <xf numFmtId="9" fontId="17" fillId="0" borderId="0" xfId="3" applyNumberFormat="1" applyFont="1" applyAlignment="1">
      <alignment horizontal="center" wrapText="1"/>
    </xf>
    <xf numFmtId="0" fontId="3" fillId="0" borderId="0" xfId="2" applyFont="1" applyAlignment="1">
      <alignment horizontal="center" wrapText="1"/>
    </xf>
    <xf numFmtId="0" fontId="4" fillId="0" borderId="0" xfId="2" applyFont="1" applyAlignment="1">
      <alignment horizontal="center" wrapText="1"/>
    </xf>
    <xf numFmtId="0" fontId="18" fillId="0" borderId="0" xfId="2" applyFont="1"/>
    <xf numFmtId="0" fontId="17" fillId="0" borderId="0" xfId="0" applyFont="1" applyAlignment="1">
      <alignment horizontal="center"/>
    </xf>
    <xf numFmtId="0" fontId="17" fillId="0" borderId="0" xfId="0" applyFont="1"/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19" fillId="0" borderId="4" xfId="0" applyFont="1" applyBorder="1"/>
    <xf numFmtId="1" fontId="17" fillId="0" borderId="4" xfId="0" applyNumberFormat="1" applyFont="1" applyBorder="1"/>
    <xf numFmtId="9" fontId="17" fillId="0" borderId="4" xfId="1" applyFont="1" applyBorder="1"/>
    <xf numFmtId="9" fontId="17" fillId="0" borderId="4" xfId="1" applyNumberFormat="1" applyFont="1" applyBorder="1"/>
    <xf numFmtId="0" fontId="20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3" fillId="0" borderId="4" xfId="2" applyFont="1" applyBorder="1" applyAlignment="1">
      <alignment horizontal="center" wrapText="1"/>
    </xf>
    <xf numFmtId="0" fontId="4" fillId="0" borderId="4" xfId="2" applyFont="1" applyBorder="1" applyAlignment="1">
      <alignment horizontal="center"/>
    </xf>
    <xf numFmtId="0" fontId="3" fillId="0" borderId="4" xfId="2" applyFont="1" applyFill="1" applyBorder="1" applyAlignment="1">
      <alignment horizontal="center" wrapText="1"/>
    </xf>
    <xf numFmtId="1" fontId="4" fillId="0" borderId="4" xfId="2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9" fontId="4" fillId="0" borderId="0" xfId="2" applyNumberFormat="1" applyFont="1" applyAlignment="1">
      <alignment horizontal="center"/>
    </xf>
    <xf numFmtId="9" fontId="3" fillId="0" borderId="4" xfId="3" applyFont="1" applyBorder="1" applyAlignment="1">
      <alignment horizontal="center"/>
    </xf>
    <xf numFmtId="9" fontId="3" fillId="0" borderId="4" xfId="3" applyNumberFormat="1" applyFont="1" applyBorder="1" applyAlignment="1">
      <alignment horizontal="center"/>
    </xf>
    <xf numFmtId="10" fontId="3" fillId="0" borderId="4" xfId="3" applyNumberFormat="1" applyFont="1" applyBorder="1" applyAlignment="1">
      <alignment horizontal="center"/>
    </xf>
    <xf numFmtId="0" fontId="3" fillId="0" borderId="4" xfId="0" applyFont="1" applyFill="1" applyBorder="1" applyAlignment="1">
      <alignment wrapText="1"/>
    </xf>
    <xf numFmtId="0" fontId="17" fillId="0" borderId="4" xfId="0" applyFont="1" applyBorder="1"/>
    <xf numFmtId="0" fontId="3" fillId="0" borderId="0" xfId="0" applyFont="1" applyAlignment="1">
      <alignment wrapText="1"/>
    </xf>
    <xf numFmtId="0" fontId="17" fillId="0" borderId="0" xfId="0" applyFont="1" applyBorder="1"/>
    <xf numFmtId="0" fontId="4" fillId="0" borderId="0" xfId="2" applyFont="1" applyAlignment="1">
      <alignment horizontal="center" vertical="center" wrapText="1"/>
    </xf>
    <xf numFmtId="0" fontId="21" fillId="0" borderId="0" xfId="2" applyFont="1" applyAlignment="1">
      <alignment horizontal="left" vertical="center" readingOrder="1"/>
    </xf>
    <xf numFmtId="0" fontId="3" fillId="0" borderId="4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1" fontId="4" fillId="0" borderId="4" xfId="2" applyNumberFormat="1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65" fontId="4" fillId="0" borderId="0" xfId="2" applyNumberFormat="1" applyFont="1" applyBorder="1" applyAlignment="1">
      <alignment horizontal="center" vertical="center" wrapText="1"/>
    </xf>
    <xf numFmtId="1" fontId="22" fillId="0" borderId="4" xfId="2" applyNumberFormat="1" applyFont="1" applyBorder="1" applyAlignment="1">
      <alignment horizontal="center" vertical="center" wrapText="1"/>
    </xf>
    <xf numFmtId="1" fontId="22" fillId="3" borderId="4" xfId="2" applyNumberFormat="1" applyFont="1" applyFill="1" applyBorder="1" applyAlignment="1">
      <alignment horizontal="center" vertical="center" wrapText="1"/>
    </xf>
    <xf numFmtId="165" fontId="22" fillId="0" borderId="0" xfId="2" applyNumberFormat="1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" fontId="19" fillId="3" borderId="0" xfId="0" applyNumberFormat="1" applyFont="1" applyFill="1" applyAlignment="1">
      <alignment horizontal="left" vertical="center"/>
    </xf>
    <xf numFmtId="3" fontId="17" fillId="3" borderId="0" xfId="0" applyNumberFormat="1" applyFont="1" applyFill="1" applyAlignment="1">
      <alignment horizontal="right" vertical="center"/>
    </xf>
    <xf numFmtId="4" fontId="17" fillId="3" borderId="0" xfId="0" applyNumberFormat="1" applyFont="1" applyFill="1" applyAlignment="1">
      <alignment horizontal="right" vertical="center"/>
    </xf>
    <xf numFmtId="4" fontId="3" fillId="3" borderId="15" xfId="0" applyNumberFormat="1" applyFont="1" applyFill="1" applyBorder="1" applyAlignment="1">
      <alignment horizontal="center" vertical="center" wrapText="1"/>
    </xf>
    <xf numFmtId="1" fontId="3" fillId="3" borderId="15" xfId="0" applyNumberFormat="1" applyFont="1" applyFill="1" applyBorder="1" applyAlignment="1">
      <alignment horizontal="center" vertical="center" wrapText="1"/>
    </xf>
    <xf numFmtId="3" fontId="3" fillId="3" borderId="15" xfId="0" applyNumberFormat="1" applyFont="1" applyFill="1" applyBorder="1" applyAlignment="1">
      <alignment horizontal="center" vertical="center" wrapText="1"/>
    </xf>
    <xf numFmtId="4" fontId="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4" fontId="3" fillId="3" borderId="16" xfId="0" applyNumberFormat="1" applyFont="1" applyFill="1" applyBorder="1" applyAlignment="1">
      <alignment horizontal="center" vertical="center" wrapText="1"/>
    </xf>
    <xf numFmtId="1" fontId="4" fillId="3" borderId="16" xfId="0" applyNumberFormat="1" applyFont="1" applyFill="1" applyBorder="1" applyAlignment="1">
      <alignment horizontal="center" vertical="center" wrapText="1"/>
    </xf>
    <xf numFmtId="3" fontId="17" fillId="3" borderId="16" xfId="0" applyNumberFormat="1" applyFont="1" applyFill="1" applyBorder="1" applyAlignment="1">
      <alignment horizontal="right" vertical="center"/>
    </xf>
    <xf numFmtId="4" fontId="17" fillId="3" borderId="16" xfId="0" applyNumberFormat="1" applyFont="1" applyFill="1" applyBorder="1" applyAlignment="1">
      <alignment horizontal="right" vertical="center"/>
    </xf>
    <xf numFmtId="1" fontId="3" fillId="3" borderId="0" xfId="0" applyNumberFormat="1" applyFont="1" applyFill="1" applyAlignment="1">
      <alignment horizontal="left" vertical="center" wrapText="1"/>
    </xf>
    <xf numFmtId="1" fontId="4" fillId="3" borderId="0" xfId="0" applyNumberFormat="1" applyFont="1" applyFill="1" applyAlignment="1">
      <alignment horizontal="left" vertical="center" wrapText="1"/>
    </xf>
    <xf numFmtId="3" fontId="4" fillId="3" borderId="17" xfId="0" applyNumberFormat="1" applyFont="1" applyFill="1" applyBorder="1" applyAlignment="1">
      <alignment horizontal="right" vertical="center"/>
    </xf>
    <xf numFmtId="4" fontId="4" fillId="3" borderId="17" xfId="0" applyNumberFormat="1" applyFont="1" applyFill="1" applyBorder="1" applyAlignment="1">
      <alignment horizontal="right" vertical="center"/>
    </xf>
    <xf numFmtId="4" fontId="17" fillId="3" borderId="0" xfId="0" applyNumberFormat="1" applyFont="1" applyFill="1" applyAlignment="1">
      <alignment horizontal="center" vertical="center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3" fontId="9" fillId="0" borderId="12" xfId="0" applyNumberFormat="1" applyFont="1" applyBorder="1" applyAlignment="1">
      <alignment horizontal="center" vertical="center" wrapText="1"/>
    </xf>
    <xf numFmtId="3" fontId="17" fillId="0" borderId="0" xfId="0" applyNumberFormat="1" applyFont="1" applyAlignment="1">
      <alignment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3" fontId="9" fillId="0" borderId="13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center" vertical="center" wrapText="1"/>
    </xf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4" fillId="0" borderId="0" xfId="2" applyFont="1" applyBorder="1" applyAlignment="1">
      <alignment wrapText="1"/>
    </xf>
    <xf numFmtId="9" fontId="17" fillId="0" borderId="0" xfId="3" applyFont="1" applyAlignment="1">
      <alignment wrapText="1"/>
    </xf>
    <xf numFmtId="0" fontId="4" fillId="0" borderId="0" xfId="2" applyFont="1" applyFill="1" applyAlignment="1">
      <alignment wrapText="1"/>
    </xf>
    <xf numFmtId="4" fontId="26" fillId="0" borderId="4" xfId="2" applyNumberFormat="1" applyFont="1" applyBorder="1" applyAlignment="1">
      <alignment horizontal="center" vertical="center" wrapText="1"/>
    </xf>
    <xf numFmtId="4" fontId="5" fillId="0" borderId="4" xfId="2" applyNumberFormat="1" applyFont="1" applyBorder="1" applyAlignment="1">
      <alignment horizontal="center" vertical="center" wrapText="1"/>
    </xf>
    <xf numFmtId="164" fontId="5" fillId="0" borderId="4" xfId="3" applyNumberFormat="1" applyFont="1" applyBorder="1" applyAlignment="1">
      <alignment horizontal="center" vertical="center" wrapText="1"/>
    </xf>
    <xf numFmtId="10" fontId="5" fillId="0" borderId="4" xfId="3" applyNumberFormat="1" applyFont="1" applyBorder="1" applyAlignment="1">
      <alignment horizontal="center" vertical="center" wrapText="1"/>
    </xf>
    <xf numFmtId="9" fontId="5" fillId="0" borderId="4" xfId="3" applyFont="1" applyBorder="1" applyAlignment="1">
      <alignment horizontal="center" vertical="center" wrapText="1"/>
    </xf>
    <xf numFmtId="4" fontId="4" fillId="0" borderId="0" xfId="2" applyNumberFormat="1" applyFont="1"/>
    <xf numFmtId="0" fontId="20" fillId="0" borderId="0" xfId="2" applyFont="1"/>
    <xf numFmtId="0" fontId="14" fillId="0" borderId="0" xfId="2" applyFont="1" applyAlignment="1">
      <alignment wrapText="1"/>
    </xf>
    <xf numFmtId="0" fontId="14" fillId="0" borderId="0" xfId="2" applyFont="1"/>
    <xf numFmtId="0" fontId="28" fillId="0" borderId="0" xfId="2" applyFont="1" applyAlignment="1">
      <alignment wrapText="1"/>
    </xf>
    <xf numFmtId="9" fontId="28" fillId="0" borderId="0" xfId="2" applyNumberFormat="1" applyFont="1" applyAlignment="1">
      <alignment wrapText="1"/>
    </xf>
    <xf numFmtId="0" fontId="28" fillId="0" borderId="0" xfId="2" applyFont="1"/>
    <xf numFmtId="0" fontId="10" fillId="0" borderId="0" xfId="2" applyFont="1" applyAlignment="1">
      <alignment vertical="center"/>
    </xf>
    <xf numFmtId="0" fontId="16" fillId="0" borderId="0" xfId="0" applyFont="1" applyAlignment="1">
      <alignment horizontal="center" wrapText="1"/>
    </xf>
    <xf numFmtId="0" fontId="14" fillId="0" borderId="0" xfId="2" applyFont="1" applyAlignment="1">
      <alignment horizontal="left"/>
    </xf>
    <xf numFmtId="0" fontId="14" fillId="0" borderId="0" xfId="2" applyFont="1" applyAlignment="1">
      <alignment horizontal="center"/>
    </xf>
    <xf numFmtId="0" fontId="14" fillId="0" borderId="0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 wrapText="1"/>
    </xf>
    <xf numFmtId="165" fontId="14" fillId="0" borderId="0" xfId="2" applyNumberFormat="1" applyFont="1" applyAlignment="1">
      <alignment wrapText="1"/>
    </xf>
    <xf numFmtId="0" fontId="14" fillId="0" borderId="0" xfId="2" applyFont="1" applyAlignment="1">
      <alignment vertical="center"/>
    </xf>
    <xf numFmtId="4" fontId="14" fillId="0" borderId="0" xfId="2" applyNumberFormat="1" applyFont="1"/>
    <xf numFmtId="0" fontId="29" fillId="0" borderId="0" xfId="4" applyFont="1"/>
    <xf numFmtId="0" fontId="29" fillId="0" borderId="0" xfId="4" quotePrefix="1" applyFont="1"/>
    <xf numFmtId="0" fontId="29" fillId="0" borderId="0" xfId="4" applyNumberFormat="1" applyFont="1"/>
    <xf numFmtId="0" fontId="25" fillId="0" borderId="0" xfId="0" applyNumberFormat="1" applyFont="1"/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164" fontId="3" fillId="0" borderId="4" xfId="3" applyNumberFormat="1" applyFont="1" applyBorder="1" applyAlignment="1">
      <alignment horizontal="center"/>
    </xf>
    <xf numFmtId="164" fontId="3" fillId="0" borderId="4" xfId="1" applyNumberFormat="1" applyFont="1" applyBorder="1" applyAlignment="1">
      <alignment horizontal="center"/>
    </xf>
    <xf numFmtId="9" fontId="4" fillId="0" borderId="0" xfId="1" applyFont="1" applyAlignment="1">
      <alignment horizontal="center"/>
    </xf>
    <xf numFmtId="10" fontId="4" fillId="0" borderId="4" xfId="1" applyNumberFormat="1" applyFont="1" applyBorder="1" applyAlignment="1">
      <alignment horizontal="center"/>
    </xf>
    <xf numFmtId="9" fontId="4" fillId="0" borderId="4" xfId="3" applyFont="1" applyBorder="1" applyAlignment="1">
      <alignment horizontal="center"/>
    </xf>
    <xf numFmtId="9" fontId="4" fillId="0" borderId="4" xfId="1" applyFont="1" applyBorder="1" applyAlignment="1">
      <alignment horizontal="center"/>
    </xf>
    <xf numFmtId="0" fontId="30" fillId="4" borderId="0" xfId="0" applyFont="1" applyFill="1" applyBorder="1" applyAlignment="1">
      <alignment horizontal="center" vertical="center" wrapText="1"/>
    </xf>
    <xf numFmtId="0" fontId="30" fillId="4" borderId="0" xfId="0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wrapText="1"/>
    </xf>
    <xf numFmtId="0" fontId="31" fillId="0" borderId="0" xfId="0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3" fontId="0" fillId="5" borderId="0" xfId="0" applyNumberFormat="1" applyFill="1" applyBorder="1" applyAlignment="1">
      <alignment horizontal="center" vertical="center" wrapText="1"/>
    </xf>
    <xf numFmtId="3" fontId="31" fillId="0" borderId="0" xfId="0" applyNumberFormat="1" applyFon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5" borderId="0" xfId="0" applyNumberFormat="1" applyFill="1" applyBorder="1" applyAlignment="1">
      <alignment horizontal="center" vertical="center" wrapText="1"/>
    </xf>
    <xf numFmtId="165" fontId="31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wrapText="1"/>
    </xf>
    <xf numFmtId="0" fontId="0" fillId="5" borderId="0" xfId="0" applyFill="1" applyBorder="1" applyAlignment="1">
      <alignment horizontal="left" wrapText="1"/>
    </xf>
    <xf numFmtId="0" fontId="28" fillId="0" borderId="4" xfId="2" applyFont="1" applyBorder="1" applyAlignment="1">
      <alignment horizontal="center" vertical="center" wrapText="1"/>
    </xf>
    <xf numFmtId="0" fontId="20" fillId="0" borderId="4" xfId="2" applyFont="1" applyBorder="1" applyAlignment="1">
      <alignment horizontal="center" vertical="center" wrapText="1"/>
    </xf>
    <xf numFmtId="1" fontId="28" fillId="0" borderId="4" xfId="2" applyNumberFormat="1" applyFont="1" applyBorder="1" applyAlignment="1">
      <alignment horizontal="center" vertical="center" wrapText="1"/>
    </xf>
    <xf numFmtId="0" fontId="20" fillId="0" borderId="4" xfId="2" applyFont="1" applyFill="1" applyBorder="1" applyAlignment="1">
      <alignment horizontal="center" vertical="center" wrapText="1"/>
    </xf>
    <xf numFmtId="9" fontId="16" fillId="0" borderId="4" xfId="3" applyFont="1" applyBorder="1" applyAlignment="1">
      <alignment horizontal="center" vertical="center" wrapText="1"/>
    </xf>
    <xf numFmtId="9" fontId="28" fillId="0" borderId="4" xfId="2" applyNumberFormat="1" applyFont="1" applyBorder="1" applyAlignment="1">
      <alignment horizontal="center" vertical="center" wrapText="1"/>
    </xf>
    <xf numFmtId="9" fontId="4" fillId="0" borderId="0" xfId="1" applyFont="1" applyAlignment="1">
      <alignment wrapText="1"/>
    </xf>
    <xf numFmtId="9" fontId="4" fillId="0" borderId="0" xfId="1" applyFont="1" applyAlignment="1">
      <alignment horizontal="right" wrapText="1"/>
    </xf>
    <xf numFmtId="0" fontId="32" fillId="6" borderId="0" xfId="0" applyFont="1" applyFill="1" applyBorder="1" applyAlignment="1">
      <alignment vertical="center" wrapText="1"/>
    </xf>
    <xf numFmtId="0" fontId="32" fillId="6" borderId="0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vertical="center" wrapText="1"/>
    </xf>
    <xf numFmtId="0" fontId="14" fillId="7" borderId="19" xfId="0" applyFont="1" applyFill="1" applyBorder="1" applyAlignment="1">
      <alignment horizontal="center" vertical="center" wrapText="1"/>
    </xf>
    <xf numFmtId="0" fontId="14" fillId="7" borderId="19" xfId="0" applyFont="1" applyFill="1" applyBorder="1" applyAlignment="1">
      <alignment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vertical="center" wrapText="1"/>
    </xf>
    <xf numFmtId="0" fontId="25" fillId="7" borderId="19" xfId="0" applyFont="1" applyFill="1" applyBorder="1" applyAlignment="1">
      <alignment horizontal="center" vertical="center" wrapText="1"/>
    </xf>
    <xf numFmtId="0" fontId="25" fillId="7" borderId="19" xfId="0" applyFont="1" applyFill="1" applyBorder="1" applyAlignment="1">
      <alignment horizontal="justify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justify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justify" vertical="center" wrapText="1"/>
    </xf>
    <xf numFmtId="0" fontId="14" fillId="7" borderId="18" xfId="0" applyFont="1" applyFill="1" applyBorder="1" applyAlignment="1">
      <alignment horizontal="center" vertical="center" wrapText="1"/>
    </xf>
    <xf numFmtId="0" fontId="14" fillId="7" borderId="18" xfId="0" applyFont="1" applyFill="1" applyBorder="1" applyAlignment="1">
      <alignment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14" fillId="7" borderId="4" xfId="0" applyFont="1" applyFill="1" applyBorder="1" applyAlignment="1">
      <alignment horizontal="center" vertical="center" wrapText="1"/>
    </xf>
    <xf numFmtId="0" fontId="14" fillId="7" borderId="4" xfId="0" applyFont="1" applyFill="1" applyBorder="1" applyAlignment="1">
      <alignment vertical="center" wrapText="1"/>
    </xf>
    <xf numFmtId="0" fontId="25" fillId="7" borderId="20" xfId="0" applyFont="1" applyFill="1" applyBorder="1" applyAlignment="1">
      <alignment horizontal="center" vertical="center" wrapText="1"/>
    </xf>
    <xf numFmtId="0" fontId="25" fillId="7" borderId="20" xfId="0" applyFont="1" applyFill="1" applyBorder="1" applyAlignment="1">
      <alignment horizontal="justify" vertical="center" wrapText="1"/>
    </xf>
    <xf numFmtId="0" fontId="25" fillId="7" borderId="20" xfId="0" applyFont="1" applyFill="1" applyBorder="1" applyAlignment="1">
      <alignment horizontal="center" vertical="center"/>
    </xf>
    <xf numFmtId="0" fontId="25" fillId="7" borderId="20" xfId="0" applyFont="1" applyFill="1" applyBorder="1" applyAlignment="1">
      <alignment horizontal="justify" vertical="center"/>
    </xf>
    <xf numFmtId="0" fontId="13" fillId="0" borderId="0" xfId="0" applyFont="1"/>
    <xf numFmtId="0" fontId="20" fillId="0" borderId="0" xfId="0" applyFont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/>
    </xf>
    <xf numFmtId="0" fontId="17" fillId="3" borderId="0" xfId="0" applyFont="1" applyFill="1"/>
    <xf numFmtId="0" fontId="4" fillId="0" borderId="21" xfId="2" applyFont="1" applyBorder="1" applyAlignment="1">
      <alignment wrapText="1"/>
    </xf>
    <xf numFmtId="0" fontId="4" fillId="0" borderId="22" xfId="2" applyFont="1" applyBorder="1" applyAlignment="1">
      <alignment wrapText="1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left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/>
    </xf>
    <xf numFmtId="0" fontId="34" fillId="8" borderId="0" xfId="0" applyFont="1" applyFill="1" applyBorder="1" applyAlignment="1">
      <alignment horizontal="center" vertical="center" wrapText="1"/>
    </xf>
    <xf numFmtId="0" fontId="34" fillId="8" borderId="0" xfId="0" applyFont="1" applyFill="1" applyBorder="1" applyAlignment="1">
      <alignment horizontal="center" vertical="center"/>
    </xf>
    <xf numFmtId="0" fontId="10" fillId="0" borderId="0" xfId="2" applyFont="1" applyAlignment="1">
      <alignment horizontal="left" vertical="center"/>
    </xf>
    <xf numFmtId="9" fontId="16" fillId="0" borderId="5" xfId="3" applyFont="1" applyBorder="1" applyAlignment="1">
      <alignment horizontal="center" vertical="center" wrapText="1"/>
    </xf>
    <xf numFmtId="9" fontId="16" fillId="0" borderId="6" xfId="3" applyFont="1" applyBorder="1" applyAlignment="1">
      <alignment horizontal="center" vertical="center" wrapText="1"/>
    </xf>
    <xf numFmtId="9" fontId="16" fillId="0" borderId="7" xfId="3" applyFont="1" applyBorder="1" applyAlignment="1">
      <alignment horizontal="center" vertical="center" wrapText="1"/>
    </xf>
    <xf numFmtId="0" fontId="5" fillId="0" borderId="0" xfId="2" applyFont="1" applyAlignment="1">
      <alignment horizontal="left" vertical="center"/>
    </xf>
    <xf numFmtId="0" fontId="34" fillId="8" borderId="0" xfId="2" applyFont="1" applyFill="1" applyBorder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30" fillId="4" borderId="0" xfId="0" applyFont="1" applyFill="1" applyBorder="1" applyAlignment="1">
      <alignment vertical="center" wrapText="1"/>
    </xf>
    <xf numFmtId="0" fontId="30" fillId="4" borderId="0" xfId="0" applyFont="1" applyFill="1" applyBorder="1" applyAlignment="1">
      <alignment horizontal="center" vertical="center" wrapText="1"/>
    </xf>
    <xf numFmtId="0" fontId="5" fillId="0" borderId="0" xfId="2" applyFont="1" applyAlignment="1">
      <alignment vertical="center" wrapText="1"/>
    </xf>
    <xf numFmtId="0" fontId="0" fillId="0" borderId="0" xfId="0" applyBorder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4" fontId="19" fillId="3" borderId="1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0" fontId="17" fillId="3" borderId="0" xfId="0" applyNumberFormat="1" applyFont="1" applyFill="1" applyAlignment="1">
      <alignment horizontal="right" vertical="center"/>
    </xf>
    <xf numFmtId="0" fontId="34" fillId="8" borderId="0" xfId="2" applyFont="1" applyFill="1" applyBorder="1" applyAlignment="1">
      <alignment horizontal="center" vertical="center" wrapText="1"/>
    </xf>
  </cellXfs>
  <cellStyles count="5">
    <cellStyle name="Lien hypertexte" xfId="4" builtinId="8"/>
    <cellStyle name="Normal" xfId="0" builtinId="0"/>
    <cellStyle name="Normal 2" xfId="2"/>
    <cellStyle name="Pourcentage" xfId="1" builtinId="5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FIG_1!$B$2</c:f>
              <c:strCache>
                <c:ptCount val="1"/>
                <c:pt idx="0">
                  <c:v>Refus d'obtempérer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FIG_1!$B$3:$B$10</c:f>
              <c:numCache>
                <c:formatCode>#,##0</c:formatCode>
                <c:ptCount val="8"/>
                <c:pt idx="0">
                  <c:v>20500</c:v>
                </c:pt>
                <c:pt idx="1">
                  <c:v>21800</c:v>
                </c:pt>
                <c:pt idx="2">
                  <c:v>21600</c:v>
                </c:pt>
                <c:pt idx="3">
                  <c:v>21300</c:v>
                </c:pt>
                <c:pt idx="4">
                  <c:v>21800</c:v>
                </c:pt>
                <c:pt idx="5">
                  <c:v>21900</c:v>
                </c:pt>
                <c:pt idx="6">
                  <c:v>20600</c:v>
                </c:pt>
                <c:pt idx="7">
                  <c:v>18300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92-4B30-A87F-0E838617E81E}"/>
            </c:ext>
          </c:extLst>
        </c:ser>
        <c:ser>
          <c:idx val="1"/>
          <c:order val="1"/>
          <c:tx>
            <c:strRef>
              <c:f>FIG_1!$C$2</c:f>
              <c:strCache>
                <c:ptCount val="1"/>
                <c:pt idx="0">
                  <c:v>Refus d'obtempérer aggravés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FIG_1!$C$3:$C$10</c:f>
              <c:numCache>
                <c:formatCode>#,##0</c:formatCode>
                <c:ptCount val="8"/>
                <c:pt idx="0">
                  <c:v>3800</c:v>
                </c:pt>
                <c:pt idx="1">
                  <c:v>4300</c:v>
                </c:pt>
                <c:pt idx="2">
                  <c:v>4400</c:v>
                </c:pt>
                <c:pt idx="3">
                  <c:v>5000</c:v>
                </c:pt>
                <c:pt idx="4">
                  <c:v>5000</c:v>
                </c:pt>
                <c:pt idx="5">
                  <c:v>5500</c:v>
                </c:pt>
                <c:pt idx="6">
                  <c:v>5200</c:v>
                </c:pt>
                <c:pt idx="7">
                  <c:v>4900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92-4B30-A87F-0E838617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0525136"/>
        <c:axId val="720528944"/>
      </c:barChart>
      <c:lineChart>
        <c:grouping val="stacked"/>
        <c:varyColors val="0"/>
        <c:ser>
          <c:idx val="2"/>
          <c:order val="2"/>
          <c:tx>
            <c:strRef>
              <c:f>FIG_1!$D$2</c:f>
              <c:strCache>
                <c:ptCount val="1"/>
                <c:pt idx="0">
                  <c:v>Refus d'obtempérer totaux</c:v>
                </c:pt>
              </c:strCache>
            </c:strRef>
          </c:tx>
          <c:spPr>
            <a:ln w="28575" cap="rnd">
              <a:solidFill>
                <a:srgbClr val="FFFFFF">
                  <a:alpha val="0"/>
                </a:srgb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92-4B30-A87F-0E838617E81E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92-4B30-A87F-0E838617E81E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92-4B30-A87F-0E838617E81E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292-4B30-A87F-0E838617E81E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292-4B30-A87F-0E838617E81E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292-4B30-A87F-0E838617E81E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292-4B30-A87F-0E838617E81E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292-4B30-A87F-0E838617E8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FIG_1!$D$3:$D$10</c:f>
              <c:numCache>
                <c:formatCode>#,##0</c:formatCode>
                <c:ptCount val="8"/>
                <c:pt idx="0">
                  <c:v>24400</c:v>
                </c:pt>
                <c:pt idx="1">
                  <c:v>26200</c:v>
                </c:pt>
                <c:pt idx="2">
                  <c:v>26000</c:v>
                </c:pt>
                <c:pt idx="3">
                  <c:v>26300</c:v>
                </c:pt>
                <c:pt idx="4">
                  <c:v>26800</c:v>
                </c:pt>
                <c:pt idx="5">
                  <c:v>27300</c:v>
                </c:pt>
                <c:pt idx="6">
                  <c:v>25800</c:v>
                </c:pt>
                <c:pt idx="7">
                  <c:v>23100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E292-4B30-A87F-0E838617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525136"/>
        <c:axId val="720528944"/>
      </c:lineChart>
      <c:lineChart>
        <c:grouping val="standard"/>
        <c:varyColors val="0"/>
        <c:ser>
          <c:idx val="3"/>
          <c:order val="3"/>
          <c:tx>
            <c:strRef>
              <c:f>FIG_1!$E$2</c:f>
              <c:strCache>
                <c:ptCount val="1"/>
                <c:pt idx="0">
                  <c:v>Part des refus d'obtempérer aggravés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FIG_1!$E$3:$E$10</c:f>
              <c:numCache>
                <c:formatCode>0%</c:formatCode>
                <c:ptCount val="8"/>
                <c:pt idx="0">
                  <c:v>0.16</c:v>
                </c:pt>
                <c:pt idx="1">
                  <c:v>0.17</c:v>
                </c:pt>
                <c:pt idx="2">
                  <c:v>0.17</c:v>
                </c:pt>
                <c:pt idx="3">
                  <c:v>0.19</c:v>
                </c:pt>
                <c:pt idx="4">
                  <c:v>0.19</c:v>
                </c:pt>
                <c:pt idx="5">
                  <c:v>0.2</c:v>
                </c:pt>
                <c:pt idx="6">
                  <c:v>0.2</c:v>
                </c:pt>
                <c:pt idx="7">
                  <c:v>0.21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E292-4B30-A87F-0E838617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530032"/>
        <c:axId val="720536560"/>
      </c:lineChart>
      <c:catAx>
        <c:axId val="72052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8944"/>
        <c:crosses val="autoZero"/>
        <c:auto val="1"/>
        <c:lblAlgn val="ctr"/>
        <c:lblOffset val="100"/>
        <c:noMultiLvlLbl val="0"/>
      </c:catAx>
      <c:valAx>
        <c:axId val="720528944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5136"/>
        <c:crosses val="autoZero"/>
        <c:crossBetween val="between"/>
      </c:valAx>
      <c:valAx>
        <c:axId val="720536560"/>
        <c:scaling>
          <c:orientation val="minMax"/>
          <c:max val="0.22000000000000003"/>
          <c:min val="0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30032"/>
        <c:crosses val="max"/>
        <c:crossBetween val="between"/>
      </c:valAx>
      <c:catAx>
        <c:axId val="72053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536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'FIG_E2-1'!$A$6</c:f>
              <c:strCache>
                <c:ptCount val="1"/>
                <c:pt idx="0">
                  <c:v>Refus d'obtempérer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'FIG_E2-1'!$B$5:$I$5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'FIG_E2-1'!$B$6:$I$6</c:f>
              <c:numCache>
                <c:formatCode>General</c:formatCode>
                <c:ptCount val="8"/>
                <c:pt idx="0">
                  <c:v>453</c:v>
                </c:pt>
                <c:pt idx="1">
                  <c:v>472</c:v>
                </c:pt>
                <c:pt idx="2">
                  <c:v>494</c:v>
                </c:pt>
                <c:pt idx="3">
                  <c:v>461</c:v>
                </c:pt>
                <c:pt idx="4">
                  <c:v>444</c:v>
                </c:pt>
                <c:pt idx="5">
                  <c:v>424</c:v>
                </c:pt>
                <c:pt idx="6">
                  <c:v>464</c:v>
                </c:pt>
                <c:pt idx="7">
                  <c:v>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C-4B56-B22F-8DFEB9AABAE7}"/>
            </c:ext>
          </c:extLst>
        </c:ser>
        <c:ser>
          <c:idx val="1"/>
          <c:order val="1"/>
          <c:tx>
            <c:strRef>
              <c:f>'FIG_E2-1'!$A$7</c:f>
              <c:strCache>
                <c:ptCount val="1"/>
                <c:pt idx="0">
                  <c:v>Refus d'obtempérer aggravés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'FIG_E2-1'!$B$5:$I$5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'FIG_E2-1'!$B$7:$I$7</c:f>
              <c:numCache>
                <c:formatCode>General</c:formatCode>
                <c:ptCount val="8"/>
                <c:pt idx="0">
                  <c:v>12</c:v>
                </c:pt>
                <c:pt idx="1">
                  <c:v>30</c:v>
                </c:pt>
                <c:pt idx="2">
                  <c:v>12</c:v>
                </c:pt>
                <c:pt idx="3">
                  <c:v>52</c:v>
                </c:pt>
                <c:pt idx="4">
                  <c:v>74</c:v>
                </c:pt>
                <c:pt idx="5">
                  <c:v>66</c:v>
                </c:pt>
                <c:pt idx="6">
                  <c:v>72</c:v>
                </c:pt>
                <c:pt idx="7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CC-4B56-B22F-8DFEB9AABAE7}"/>
            </c:ext>
          </c:extLst>
        </c:ser>
        <c:ser>
          <c:idx val="2"/>
          <c:order val="2"/>
          <c:tx>
            <c:strRef>
              <c:f>'FIG_E2-1'!$A$8</c:f>
              <c:strCache>
                <c:ptCount val="1"/>
                <c:pt idx="0">
                  <c:v>Total refus d'obtempérer routiers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solidFill>
                  <a:schemeClr val="bg1">
                    <a:alpha val="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'FIG_E2-1'!$B$5:$I$5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'FIG_E2-1'!$B$8:$I$8</c:f>
              <c:numCache>
                <c:formatCode>General</c:formatCode>
                <c:ptCount val="8"/>
                <c:pt idx="0">
                  <c:v>465</c:v>
                </c:pt>
                <c:pt idx="1">
                  <c:v>502</c:v>
                </c:pt>
                <c:pt idx="2">
                  <c:v>506</c:v>
                </c:pt>
                <c:pt idx="3">
                  <c:v>513</c:v>
                </c:pt>
                <c:pt idx="4">
                  <c:v>518</c:v>
                </c:pt>
                <c:pt idx="5">
                  <c:v>490</c:v>
                </c:pt>
                <c:pt idx="6">
                  <c:v>536</c:v>
                </c:pt>
                <c:pt idx="7">
                  <c:v>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3CC-4B56-B22F-8DFEB9AA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0523504"/>
        <c:axId val="720524048"/>
      </c:barChart>
      <c:lineChart>
        <c:grouping val="standard"/>
        <c:varyColors val="0"/>
        <c:ser>
          <c:idx val="3"/>
          <c:order val="3"/>
          <c:tx>
            <c:strRef>
              <c:f>'FIG_E2-1'!$A$9</c:f>
              <c:strCache>
                <c:ptCount val="1"/>
                <c:pt idx="0">
                  <c:v>Part des refus d'obtempérer aggravés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'FIG_E2-1'!$B$5:$I$5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'FIG_E2-1'!$B$9:$I$9</c:f>
              <c:numCache>
                <c:formatCode>0%</c:formatCode>
                <c:ptCount val="8"/>
                <c:pt idx="0">
                  <c:v>2.5806451612903226E-2</c:v>
                </c:pt>
                <c:pt idx="1">
                  <c:v>5.9760956175298807E-2</c:v>
                </c:pt>
                <c:pt idx="2">
                  <c:v>2.3715415019762844E-2</c:v>
                </c:pt>
                <c:pt idx="3">
                  <c:v>0.10136452241715399</c:v>
                </c:pt>
                <c:pt idx="4">
                  <c:v>0.14285714285714285</c:v>
                </c:pt>
                <c:pt idx="5">
                  <c:v>0.13469387755102041</c:v>
                </c:pt>
                <c:pt idx="6">
                  <c:v>0.13432835820895522</c:v>
                </c:pt>
                <c:pt idx="7">
                  <c:v>9.563758389261745E-2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CC-4B56-B22F-8DFEB9AA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530576"/>
        <c:axId val="720526224"/>
      </c:lineChart>
      <c:catAx>
        <c:axId val="72052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4048"/>
        <c:crosses val="autoZero"/>
        <c:auto val="1"/>
        <c:lblAlgn val="ctr"/>
        <c:lblOffset val="100"/>
        <c:noMultiLvlLbl val="0"/>
      </c:catAx>
      <c:valAx>
        <c:axId val="720524048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3504"/>
        <c:crosses val="autoZero"/>
        <c:crossBetween val="between"/>
      </c:valAx>
      <c:valAx>
        <c:axId val="720526224"/>
        <c:scaling>
          <c:orientation val="minMax"/>
          <c:max val="0.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30576"/>
        <c:crosses val="max"/>
        <c:crossBetween val="between"/>
      </c:valAx>
      <c:catAx>
        <c:axId val="720530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52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lang="fr-FR"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FIG_04!$C$3</c:f>
              <c:strCache>
                <c:ptCount val="1"/>
                <c:pt idx="0">
                  <c:v>France - taux moyen de refus d'obtempérer routiers pour 10 000 habitants (2016-2023)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FIG_04!$B$4:$B$12</c:f>
              <c:strCache>
                <c:ptCount val="9"/>
                <c:pt idx="0">
                  <c:v>Commune hors unité urbaine</c:v>
                </c:pt>
                <c:pt idx="1">
                  <c:v>Commune appartenant à une unité urbaine de 2 000 à 4 999 habitants</c:v>
                </c:pt>
                <c:pt idx="2">
                  <c:v>Commune appartenant à une unité urbaine de 5 000 à 9 999 habitants</c:v>
                </c:pt>
                <c:pt idx="3">
                  <c:v>Commune appartenant à une unité urbaine de 10 000 à 19 999 habitants</c:v>
                </c:pt>
                <c:pt idx="4">
                  <c:v>Commune appartenant à une unité urbaine de 20 000 à 49 999 habitants</c:v>
                </c:pt>
                <c:pt idx="5">
                  <c:v>Commune appartenant à une unité urbaine de 50 000 à 99 999 habitants</c:v>
                </c:pt>
                <c:pt idx="6">
                  <c:v>Commune appartenant à une unité urbaine de 100 000 à 199 999 habitants</c:v>
                </c:pt>
                <c:pt idx="7">
                  <c:v>Commune appartenant à une unité urbaine de 200 000 à 1 999 999 habitants</c:v>
                </c:pt>
                <c:pt idx="8">
                  <c:v>Commune appartenant à l'unité urbaine de Paris</c:v>
                </c:pt>
              </c:strCache>
            </c:strRef>
          </c:cat>
          <c:val>
            <c:numRef>
              <c:f>FIG_04!$C$4:$C$12</c:f>
              <c:numCache>
                <c:formatCode>0</c:formatCode>
                <c:ptCount val="9"/>
                <c:pt idx="0">
                  <c:v>2.4499168005756724</c:v>
                </c:pt>
                <c:pt idx="1">
                  <c:v>2.964189886460499</c:v>
                </c:pt>
                <c:pt idx="2">
                  <c:v>3.7159244542256156</c:v>
                </c:pt>
                <c:pt idx="3">
                  <c:v>4.3801494770438101</c:v>
                </c:pt>
                <c:pt idx="4">
                  <c:v>5.1256311172601086</c:v>
                </c:pt>
                <c:pt idx="5">
                  <c:v>4.5945479041735844</c:v>
                </c:pt>
                <c:pt idx="6">
                  <c:v>5.1557279008209438</c:v>
                </c:pt>
                <c:pt idx="7">
                  <c:v>4.1177525672355832</c:v>
                </c:pt>
                <c:pt idx="8">
                  <c:v>4.0132607344802356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B-4AB0-89E2-21964E62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527312"/>
        <c:axId val="720537648"/>
      </c:barChart>
      <c:catAx>
        <c:axId val="720527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37648"/>
        <c:crosses val="autoZero"/>
        <c:auto val="1"/>
        <c:lblAlgn val="ctr"/>
        <c:lblOffset val="100"/>
        <c:noMultiLvlLbl val="0"/>
      </c:catAx>
      <c:valAx>
        <c:axId val="72053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FIG_04!$C$22</c:f>
              <c:strCache>
                <c:ptCount val="1"/>
                <c:pt idx="0">
                  <c:v>DROM - taux moyen de refus d'obtempérer routiers pour 10 000 habitants (2016-2023)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FIG_04!$B$23:$B$30</c:f>
              <c:strCache>
                <c:ptCount val="8"/>
                <c:pt idx="0">
                  <c:v>Commune hors unité urbaine</c:v>
                </c:pt>
                <c:pt idx="1">
                  <c:v>Commune appartenant à une unité urbaine de 2 000 à 4 999 habitants</c:v>
                </c:pt>
                <c:pt idx="2">
                  <c:v>Commune appartenant à une unité urbaine de 5 000 à 9 999 habitants</c:v>
                </c:pt>
                <c:pt idx="3">
                  <c:v>Commune appartenant à une unité urbaine de 10 000 à 19 999 habitants</c:v>
                </c:pt>
                <c:pt idx="4">
                  <c:v>Commune appartenant à une unité urbaine de 20 000 à 49 999 habitants</c:v>
                </c:pt>
                <c:pt idx="5">
                  <c:v>Commune appartenant à une unité urbaine de 50 000 à 99 999 habitants</c:v>
                </c:pt>
                <c:pt idx="6">
                  <c:v>Commune appartenant à une unité urbaine de 100 000 à 199 999 habitants</c:v>
                </c:pt>
                <c:pt idx="7">
                  <c:v>Commune appartenant à une unité urbaine de 200 000 à 1 999 999 habitants</c:v>
                </c:pt>
              </c:strCache>
            </c:strRef>
          </c:cat>
          <c:val>
            <c:numRef>
              <c:f>FIG_04!$C$23:$C$30</c:f>
              <c:numCache>
                <c:formatCode>0</c:formatCode>
                <c:ptCount val="8"/>
                <c:pt idx="0">
                  <c:v>2.9094884516116211</c:v>
                </c:pt>
                <c:pt idx="1">
                  <c:v>9.0719906855086059</c:v>
                </c:pt>
                <c:pt idx="2">
                  <c:v>4.781392511405973</c:v>
                </c:pt>
                <c:pt idx="3">
                  <c:v>3.1048193406098541</c:v>
                </c:pt>
                <c:pt idx="4">
                  <c:v>5.2951626413475044</c:v>
                </c:pt>
                <c:pt idx="5">
                  <c:v>5.341097819275098</c:v>
                </c:pt>
                <c:pt idx="6">
                  <c:v>4.919811422458662</c:v>
                </c:pt>
                <c:pt idx="7">
                  <c:v>6.8968881461402063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2F-4830-8E85-810E64C9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537104"/>
        <c:axId val="720522416"/>
      </c:barChart>
      <c:catAx>
        <c:axId val="72053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2416"/>
        <c:crosses val="autoZero"/>
        <c:auto val="1"/>
        <c:lblAlgn val="ctr"/>
        <c:lblOffset val="100"/>
        <c:noMultiLvlLbl val="0"/>
      </c:catAx>
      <c:valAx>
        <c:axId val="72052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3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FIG_04!$C$40</c:f>
              <c:strCache>
                <c:ptCount val="1"/>
                <c:pt idx="0">
                  <c:v>Métropole - taux moyen de refus d'obtempérer routiers pour 10 000 habitants (2016-2023)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FIG_04!$B$41:$B$49</c:f>
              <c:strCache>
                <c:ptCount val="9"/>
                <c:pt idx="0">
                  <c:v>Commune hors unité urbaine</c:v>
                </c:pt>
                <c:pt idx="1">
                  <c:v>Commune appartenant à une unité urbaine de 2 000 à 4 999 habitants</c:v>
                </c:pt>
                <c:pt idx="2">
                  <c:v>Commune appartenant à une unité urbaine de 5 000 à 9 999 habitants</c:v>
                </c:pt>
                <c:pt idx="3">
                  <c:v>Commune appartenant à une unité urbaine de 10 000 à 19 999 habitants</c:v>
                </c:pt>
                <c:pt idx="4">
                  <c:v>Commune appartenant à une unité urbaine de 20 000 à 49 999 habitants</c:v>
                </c:pt>
                <c:pt idx="5">
                  <c:v>Commune appartenant à une unité urbaine de 50 000 à 99 999 habitants</c:v>
                </c:pt>
                <c:pt idx="6">
                  <c:v>Commune appartenant à une unité urbaine de 100 000 à 199 999 habitants</c:v>
                </c:pt>
                <c:pt idx="7">
                  <c:v>Commune appartenant à une unité urbaine de 200 000 à 1 999 999 habitants</c:v>
                </c:pt>
                <c:pt idx="8">
                  <c:v>Commune appartenant à l'unité urbaine de Paris</c:v>
                </c:pt>
              </c:strCache>
            </c:strRef>
          </c:cat>
          <c:val>
            <c:numRef>
              <c:f>FIG_04!$C$41:$C$49</c:f>
              <c:numCache>
                <c:formatCode>0</c:formatCode>
                <c:ptCount val="9"/>
                <c:pt idx="0">
                  <c:v>2.4473908149532977</c:v>
                </c:pt>
                <c:pt idx="1">
                  <c:v>2.9342612641548311</c:v>
                </c:pt>
                <c:pt idx="2">
                  <c:v>3.6846795674467576</c:v>
                </c:pt>
                <c:pt idx="3">
                  <c:v>4.4375178355435061</c:v>
                </c:pt>
                <c:pt idx="4">
                  <c:v>5.1100363656969927</c:v>
                </c:pt>
                <c:pt idx="5">
                  <c:v>4.5701179867094099</c:v>
                </c:pt>
                <c:pt idx="6">
                  <c:v>5.2391624393883296</c:v>
                </c:pt>
                <c:pt idx="7">
                  <c:v>4.076275432622591</c:v>
                </c:pt>
                <c:pt idx="8">
                  <c:v>4.0132607344802356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5E-48A7-9301-36A4BCCF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522960"/>
        <c:axId val="720527856"/>
      </c:barChart>
      <c:catAx>
        <c:axId val="720522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7856"/>
        <c:crosses val="autoZero"/>
        <c:auto val="1"/>
        <c:lblAlgn val="ctr"/>
        <c:lblOffset val="100"/>
        <c:noMultiLvlLbl val="0"/>
      </c:catAx>
      <c:valAx>
        <c:axId val="72052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052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FIG_05!$B$2</c:f>
              <c:strCache>
                <c:ptCount val="1"/>
                <c:pt idx="0">
                  <c:v>0 - 14 ans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FIG_05!$B$3:$B$11</c:f>
              <c:numCache>
                <c:formatCode>0%</c:formatCode>
                <c:ptCount val="9"/>
                <c:pt idx="0">
                  <c:v>1.842394466352059E-2</c:v>
                </c:pt>
                <c:pt idx="1">
                  <c:v>2.0329808660624369E-2</c:v>
                </c:pt>
                <c:pt idx="2">
                  <c:v>1.9594383775351012E-2</c:v>
                </c:pt>
                <c:pt idx="3">
                  <c:v>1.9064124783362217E-2</c:v>
                </c:pt>
                <c:pt idx="4">
                  <c:v>1.4540693267176625E-2</c:v>
                </c:pt>
                <c:pt idx="5">
                  <c:v>1.9733966152501094E-2</c:v>
                </c:pt>
                <c:pt idx="6">
                  <c:v>1.9172685489166119E-2</c:v>
                </c:pt>
                <c:pt idx="7">
                  <c:v>1.5513805863933959E-2</c:v>
                </c:pt>
                <c:pt idx="8">
                  <c:v>1.8376038539412134E-2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1-479A-8E70-FEA0A682D107}"/>
            </c:ext>
          </c:extLst>
        </c:ser>
        <c:ser>
          <c:idx val="1"/>
          <c:order val="1"/>
          <c:tx>
            <c:strRef>
              <c:f>FIG_05!$C$2</c:f>
              <c:strCache>
                <c:ptCount val="1"/>
                <c:pt idx="0">
                  <c:v>15 - 17 ans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FIG_05!$C$3:$C$11</c:f>
              <c:numCache>
                <c:formatCode>0%</c:formatCode>
                <c:ptCount val="9"/>
                <c:pt idx="0">
                  <c:v>0.16419936647488526</c:v>
                </c:pt>
                <c:pt idx="1">
                  <c:v>0.16578549848942598</c:v>
                </c:pt>
                <c:pt idx="2">
                  <c:v>0.16199687987519501</c:v>
                </c:pt>
                <c:pt idx="3">
                  <c:v>0.1606008087810514</c:v>
                </c:pt>
                <c:pt idx="4">
                  <c:v>0.1628419819447316</c:v>
                </c:pt>
                <c:pt idx="5">
                  <c:v>0.16898769749578468</c:v>
                </c:pt>
                <c:pt idx="6">
                  <c:v>0.16119500984898227</c:v>
                </c:pt>
                <c:pt idx="7">
                  <c:v>0.15129518929689723</c:v>
                </c:pt>
                <c:pt idx="8">
                  <c:v>0.16227280132188321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21-479A-8E70-FEA0A682D107}"/>
            </c:ext>
          </c:extLst>
        </c:ser>
        <c:ser>
          <c:idx val="2"/>
          <c:order val="2"/>
          <c:tx>
            <c:strRef>
              <c:f>FIG_05!$D$2</c:f>
              <c:strCache>
                <c:ptCount val="1"/>
                <c:pt idx="0">
                  <c:v>18 - 29 ans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FIG_05!$D$3:$D$11</c:f>
              <c:numCache>
                <c:formatCode>0%</c:formatCode>
                <c:ptCount val="9"/>
                <c:pt idx="0">
                  <c:v>0.60346499450513935</c:v>
                </c:pt>
                <c:pt idx="1">
                  <c:v>0.59334088620342396</c:v>
                </c:pt>
                <c:pt idx="2">
                  <c:v>0.58695787831513258</c:v>
                </c:pt>
                <c:pt idx="3">
                  <c:v>0.58360613646575521</c:v>
                </c:pt>
                <c:pt idx="4">
                  <c:v>0.59885604024533112</c:v>
                </c:pt>
                <c:pt idx="5">
                  <c:v>0.59407981015424971</c:v>
                </c:pt>
                <c:pt idx="6">
                  <c:v>0.5826657912015758</c:v>
                </c:pt>
                <c:pt idx="7">
                  <c:v>0.57906347850839734</c:v>
                </c:pt>
                <c:pt idx="8">
                  <c:v>0.59033023807861473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21-479A-8E70-FEA0A682D107}"/>
            </c:ext>
          </c:extLst>
        </c:ser>
        <c:ser>
          <c:idx val="3"/>
          <c:order val="3"/>
          <c:tx>
            <c:strRef>
              <c:f>FIG_05!$E$2</c:f>
              <c:strCache>
                <c:ptCount val="1"/>
                <c:pt idx="0">
                  <c:v>30 - 44 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FIG_05!$E$3:$E$11</c:f>
              <c:numCache>
                <c:formatCode>0%</c:formatCode>
                <c:ptCount val="9"/>
                <c:pt idx="0">
                  <c:v>0.16516904777296529</c:v>
                </c:pt>
                <c:pt idx="1">
                  <c:v>0.1741565961732125</c:v>
                </c:pt>
                <c:pt idx="2">
                  <c:v>0.18003120124804992</c:v>
                </c:pt>
                <c:pt idx="3">
                  <c:v>0.18505680724051607</c:v>
                </c:pt>
                <c:pt idx="4">
                  <c:v>0.1777961546413066</c:v>
                </c:pt>
                <c:pt idx="5">
                  <c:v>0.17573221757322174</c:v>
                </c:pt>
                <c:pt idx="6">
                  <c:v>0.18811556139198948</c:v>
                </c:pt>
                <c:pt idx="7">
                  <c:v>0.2040990606319385</c:v>
                </c:pt>
                <c:pt idx="8">
                  <c:v>0.18096651074030115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21-479A-8E70-FEA0A682D107}"/>
            </c:ext>
          </c:extLst>
        </c:ser>
        <c:ser>
          <c:idx val="4"/>
          <c:order val="4"/>
          <c:tx>
            <c:strRef>
              <c:f>FIG_05!$F$2</c:f>
              <c:strCache>
                <c:ptCount val="1"/>
                <c:pt idx="0">
                  <c:v>45 - 59 ans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FIG_05!$F$3:$F$11</c:f>
              <c:numCache>
                <c:formatCode>0%</c:formatCode>
                <c:ptCount val="9"/>
                <c:pt idx="0">
                  <c:v>4.040338742000129E-2</c:v>
                </c:pt>
                <c:pt idx="1">
                  <c:v>3.9211983887210471E-2</c:v>
                </c:pt>
                <c:pt idx="2">
                  <c:v>4.3806552262090487E-2</c:v>
                </c:pt>
                <c:pt idx="3">
                  <c:v>4.3455934270492332E-2</c:v>
                </c:pt>
                <c:pt idx="4">
                  <c:v>3.8040107504651643E-2</c:v>
                </c:pt>
                <c:pt idx="5">
                  <c:v>3.4784237806781991E-2</c:v>
                </c:pt>
                <c:pt idx="6">
                  <c:v>4.057780695994747E-2</c:v>
                </c:pt>
                <c:pt idx="7">
                  <c:v>4.2698548249359522E-2</c:v>
                </c:pt>
                <c:pt idx="8">
                  <c:v>4.0352347040889941E-2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21-479A-8E70-FEA0A682D107}"/>
            </c:ext>
          </c:extLst>
        </c:ser>
        <c:ser>
          <c:idx val="5"/>
          <c:order val="5"/>
          <c:tx>
            <c:strRef>
              <c:f>FIG_05!$G$2</c:f>
              <c:strCache>
                <c:ptCount val="1"/>
                <c:pt idx="0">
                  <c:v>60 ans et plus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FIG_05!$G$3:$G$11</c:f>
              <c:numCache>
                <c:formatCode>0%</c:formatCode>
                <c:ptCount val="9"/>
                <c:pt idx="0">
                  <c:v>8.2746137436162642E-3</c:v>
                </c:pt>
                <c:pt idx="1">
                  <c:v>7.1122860020140987E-3</c:v>
                </c:pt>
                <c:pt idx="2">
                  <c:v>7.4882995319812797E-3</c:v>
                </c:pt>
                <c:pt idx="3">
                  <c:v>8.1519994864882213E-3</c:v>
                </c:pt>
                <c:pt idx="4">
                  <c:v>7.787195920336297E-3</c:v>
                </c:pt>
                <c:pt idx="5">
                  <c:v>6.6196215574845438E-3</c:v>
                </c:pt>
                <c:pt idx="6">
                  <c:v>8.2731451083388058E-3</c:v>
                </c:pt>
                <c:pt idx="7">
                  <c:v>7.1164247082265873E-3</c:v>
                </c:pt>
                <c:pt idx="8">
                  <c:v>7.5996648746770928E-3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A21-479A-8E70-FEA0A682D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4511360"/>
        <c:axId val="834505920"/>
      </c:barChart>
      <c:catAx>
        <c:axId val="8345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4505920"/>
        <c:crosses val="autoZero"/>
        <c:auto val="1"/>
        <c:lblAlgn val="ctr"/>
        <c:lblOffset val="100"/>
        <c:noMultiLvlLbl val="0"/>
      </c:catAx>
      <c:valAx>
        <c:axId val="834505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451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tx>
            <c:strRef>
              <c:f>FIG_06!$B$28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2-4A70-BE70-FFCC75D56C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2-4A70-BE70-FFCC75D56C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2-4A70-BE70-FFCC75D56C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2-4A70-BE70-FFCC75D56C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62-4A70-BE70-FFCC75D56C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62-4A70-BE70-FFCC75D56C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62-4A70-BE70-FFCC75D56C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62-4A70-BE70-FFCC75D56C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62-4A70-BE70-FFCC75D56CD0}"/>
              </c:ext>
            </c:extLst>
          </c:dPt>
          <c:dLbls>
            <c:dLbl>
              <c:idx val="8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62-4A70-BE70-FFCC75D56C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FIG_06!$A$29:$A$36</c:f>
              <c:strCache>
                <c:ptCount val="8"/>
                <c:pt idx="0">
                  <c:v>France</c:v>
                </c:pt>
                <c:pt idx="1">
                  <c:v>Océanie</c:v>
                </c:pt>
                <c:pt idx="2">
                  <c:v>UE hors France</c:v>
                </c:pt>
                <c:pt idx="3">
                  <c:v>Europe hors UE</c:v>
                </c:pt>
                <c:pt idx="5">
                  <c:v>Afrique</c:v>
                </c:pt>
                <c:pt idx="6">
                  <c:v>Amérique</c:v>
                </c:pt>
                <c:pt idx="7">
                  <c:v>Asie</c:v>
                </c:pt>
              </c:strCache>
            </c:strRef>
          </c:cat>
          <c:val>
            <c:numRef>
              <c:f>FIG_06!$B$29:$B$36</c:f>
              <c:numCache>
                <c:formatCode>0.00%</c:formatCode>
                <c:ptCount val="8"/>
                <c:pt idx="0" formatCode="0%">
                  <c:v>0.87778223791462207</c:v>
                </c:pt>
                <c:pt idx="1">
                  <c:v>1.3107340930129682E-4</c:v>
                </c:pt>
                <c:pt idx="2" formatCode="0.0%">
                  <c:v>1.6187566048710154E-2</c:v>
                </c:pt>
                <c:pt idx="3" formatCode="0.0%">
                  <c:v>9.617511407482654E-3</c:v>
                </c:pt>
                <c:pt idx="5" formatCode="0%">
                  <c:v>7.9700824943269785E-2</c:v>
                </c:pt>
                <c:pt idx="6" formatCode="0.0%">
                  <c:v>5.1364392269945686E-3</c:v>
                </c:pt>
                <c:pt idx="7" formatCode="0.0%">
                  <c:v>1.1280505287992857E-2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62-4A70-BE70-FFCC75D5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121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FIG_07!$A$5</c:f>
              <c:strCache>
                <c:ptCount val="1"/>
                <c:pt idx="0">
                  <c:v>Française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FIG_07!$B$4:$I$4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FIG_07!$B$5:$I$5</c:f>
              <c:numCache>
                <c:formatCode>0</c:formatCode>
                <c:ptCount val="8"/>
                <c:pt idx="0">
                  <c:v>13800</c:v>
                </c:pt>
                <c:pt idx="1">
                  <c:v>14100</c:v>
                </c:pt>
                <c:pt idx="2">
                  <c:v>14300</c:v>
                </c:pt>
                <c:pt idx="3">
                  <c:v>13700</c:v>
                </c:pt>
                <c:pt idx="4">
                  <c:v>12600</c:v>
                </c:pt>
                <c:pt idx="5">
                  <c:v>13900</c:v>
                </c:pt>
                <c:pt idx="6">
                  <c:v>12900</c:v>
                </c:pt>
                <c:pt idx="7">
                  <c:v>11900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D4-491E-897D-EDC2634D5DE8}"/>
            </c:ext>
          </c:extLst>
        </c:ser>
        <c:ser>
          <c:idx val="1"/>
          <c:order val="1"/>
          <c:tx>
            <c:strRef>
              <c:f>FIG_07!$A$6</c:f>
              <c:strCache>
                <c:ptCount val="1"/>
                <c:pt idx="0">
                  <c:v>Étrangère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FIG_07!$B$4:$I$4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FIG_07!$B$6:$I$6</c:f>
              <c:numCache>
                <c:formatCode>0</c:formatCode>
                <c:ptCount val="8"/>
                <c:pt idx="0">
                  <c:v>1700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1900</c:v>
                </c:pt>
                <c:pt idx="5">
                  <c:v>2100</c:v>
                </c:pt>
                <c:pt idx="6">
                  <c:v>2300</c:v>
                </c:pt>
                <c:pt idx="7">
                  <c:v>2200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D4-491E-897D-EDC2634D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4518976"/>
        <c:axId val="834519520"/>
      </c:barChart>
      <c:lineChart>
        <c:grouping val="standard"/>
        <c:varyColors val="0"/>
        <c:ser>
          <c:idx val="2"/>
          <c:order val="2"/>
          <c:tx>
            <c:strRef>
              <c:f>FIG_07!$A$7</c:f>
              <c:strCache>
                <c:ptCount val="1"/>
                <c:pt idx="0">
                  <c:v>% français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FIG_07!$B$4:$I$4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FIG_07!$B$7:$I$7</c:f>
              <c:numCache>
                <c:formatCode>0%</c:formatCode>
                <c:ptCount val="8"/>
                <c:pt idx="0">
                  <c:v>0.89020771513353114</c:v>
                </c:pt>
                <c:pt idx="1">
                  <c:v>0.88673668322747001</c:v>
                </c:pt>
                <c:pt idx="2">
                  <c:v>0.88808843621910327</c:v>
                </c:pt>
                <c:pt idx="3">
                  <c:v>0.88381394748725883</c:v>
                </c:pt>
                <c:pt idx="4">
                  <c:v>0.86866597724922445</c:v>
                </c:pt>
                <c:pt idx="5">
                  <c:v>0.86864141982252219</c:v>
                </c:pt>
                <c:pt idx="6">
                  <c:v>0.84862837971186111</c:v>
                </c:pt>
                <c:pt idx="7">
                  <c:v>0.84361264710052464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D4-491E-897D-EDC2634D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508640"/>
        <c:axId val="834515168"/>
      </c:lineChart>
      <c:catAx>
        <c:axId val="8345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4519520"/>
        <c:crosses val="autoZero"/>
        <c:auto val="1"/>
        <c:lblAlgn val="ctr"/>
        <c:lblOffset val="100"/>
        <c:noMultiLvlLbl val="0"/>
      </c:catAx>
      <c:valAx>
        <c:axId val="83451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4518976"/>
        <c:crosses val="autoZero"/>
        <c:crossBetween val="between"/>
      </c:valAx>
      <c:valAx>
        <c:axId val="834515168"/>
        <c:scaling>
          <c:orientation val="minMax"/>
          <c:min val="0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4508640"/>
        <c:crosses val="max"/>
        <c:crossBetween val="between"/>
      </c:valAx>
      <c:catAx>
        <c:axId val="83450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451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FIG_08!$A$9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FIG_08!$B$8:$J$8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FIG_08!$B$9:$J$9</c:f>
              <c:numCache>
                <c:formatCode>0%</c:formatCode>
                <c:ptCount val="9"/>
                <c:pt idx="0">
                  <c:v>6.4645419872002064E-5</c:v>
                </c:pt>
                <c:pt idx="1">
                  <c:v>6.2940584088620342E-5</c:v>
                </c:pt>
                <c:pt idx="2">
                  <c:v>1.2480499219968798E-4</c:v>
                </c:pt>
                <c:pt idx="3">
                  <c:v>6.4188972334552923E-5</c:v>
                </c:pt>
                <c:pt idx="4">
                  <c:v>1.3782647646612916E-4</c:v>
                </c:pt>
                <c:pt idx="5">
                  <c:v>6.2449259976269284E-5</c:v>
                </c:pt>
                <c:pt idx="6">
                  <c:v>0</c:v>
                </c:pt>
                <c:pt idx="7">
                  <c:v>2.1349274124679761E-4</c:v>
                </c:pt>
                <c:pt idx="8">
                  <c:v>8.9600625575276743E-5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D-4161-A54F-918D19C7383F}"/>
            </c:ext>
          </c:extLst>
        </c:ser>
        <c:ser>
          <c:idx val="1"/>
          <c:order val="1"/>
          <c:tx>
            <c:strRef>
              <c:f>FIG_08!$A$10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FIG_08!$B$8:$J$8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FIG_08!$B$10:$J$10</c:f>
              <c:numCache>
                <c:formatCode>0%</c:formatCode>
                <c:ptCount val="9"/>
                <c:pt idx="0">
                  <c:v>2.2884478634688732E-2</c:v>
                </c:pt>
                <c:pt idx="1">
                  <c:v>2.2973313192346426E-2</c:v>
                </c:pt>
                <c:pt idx="2">
                  <c:v>2.3775351014040561E-2</c:v>
                </c:pt>
                <c:pt idx="3">
                  <c:v>2.792220296553052E-2</c:v>
                </c:pt>
                <c:pt idx="4">
                  <c:v>2.6876162910895184E-2</c:v>
                </c:pt>
                <c:pt idx="5">
                  <c:v>3.035034034846687E-2</c:v>
                </c:pt>
                <c:pt idx="6">
                  <c:v>3.0137885751805645E-2</c:v>
                </c:pt>
                <c:pt idx="7">
                  <c:v>3.1241104469114718E-2</c:v>
                </c:pt>
                <c:pt idx="8">
                  <c:v>2.6953497275326432E-2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DD-4161-A54F-918D19C7383F}"/>
            </c:ext>
          </c:extLst>
        </c:ser>
        <c:ser>
          <c:idx val="2"/>
          <c:order val="2"/>
          <c:tx>
            <c:strRef>
              <c:f>FIG_08!$A$11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FIG_08!$B$8:$J$8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FIG_08!$B$11:$J$11</c:f>
              <c:numCache>
                <c:formatCode>0%</c:formatCode>
                <c:ptCount val="9"/>
                <c:pt idx="0">
                  <c:v>0.97705087594543927</c:v>
                </c:pt>
                <c:pt idx="1">
                  <c:v>0.97696374622356497</c:v>
                </c:pt>
                <c:pt idx="2">
                  <c:v>0.97609984399375971</c:v>
                </c:pt>
                <c:pt idx="3">
                  <c:v>0.97201360806213488</c:v>
                </c:pt>
                <c:pt idx="4">
                  <c:v>0.97298601061263867</c:v>
                </c:pt>
                <c:pt idx="5">
                  <c:v>0.96958721039155682</c:v>
                </c:pt>
                <c:pt idx="6">
                  <c:v>0.96986211424819435</c:v>
                </c:pt>
                <c:pt idx="7">
                  <c:v>0.96854540278963852</c:v>
                </c:pt>
                <c:pt idx="8">
                  <c:v>0.97295690209909824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9DD-4161-A54F-918D19C73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4514080"/>
        <c:axId val="834514624"/>
      </c:barChart>
      <c:catAx>
        <c:axId val="8345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4514624"/>
        <c:crosses val="autoZero"/>
        <c:auto val="1"/>
        <c:lblAlgn val="ctr"/>
        <c:lblOffset val="100"/>
        <c:noMultiLvlLbl val="0"/>
      </c:catAx>
      <c:valAx>
        <c:axId val="8345146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451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3662</xdr:colOff>
      <xdr:row>10</xdr:row>
      <xdr:rowOff>38100</xdr:rowOff>
    </xdr:from>
    <xdr:to>
      <xdr:col>7</xdr:col>
      <xdr:colOff>287947</xdr:colOff>
      <xdr:row>31</xdr:row>
      <xdr:rowOff>197763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315057</xdr:colOff>
      <xdr:row>11</xdr:row>
      <xdr:rowOff>167418</xdr:rowOff>
    </xdr:from>
    <xdr:to>
      <xdr:col>10</xdr:col>
      <xdr:colOff>263770</xdr:colOff>
      <xdr:row>30</xdr:row>
      <xdr:rowOff>109903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3</xdr:row>
      <xdr:rowOff>9525</xdr:rowOff>
    </xdr:from>
    <xdr:to>
      <xdr:col>22</xdr:col>
      <xdr:colOff>664723</xdr:colOff>
      <xdr:row>36</xdr:row>
      <xdr:rowOff>28645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0" y="590550"/>
          <a:ext cx="7484623" cy="66961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90486</xdr:rowOff>
    </xdr:from>
    <xdr:to>
      <xdr:col>11</xdr:col>
      <xdr:colOff>219076</xdr:colOff>
      <xdr:row>19</xdr:row>
      <xdr:rowOff>114299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19</xdr:row>
      <xdr:rowOff>166687</xdr:rowOff>
    </xdr:from>
    <xdr:to>
      <xdr:col>11</xdr:col>
      <xdr:colOff>238126</xdr:colOff>
      <xdr:row>37</xdr:row>
      <xdr:rowOff>52387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38</xdr:row>
      <xdr:rowOff>14287</xdr:rowOff>
    </xdr:from>
    <xdr:to>
      <xdr:col>11</xdr:col>
      <xdr:colOff>266700</xdr:colOff>
      <xdr:row>55</xdr:row>
      <xdr:rowOff>85725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12</xdr:row>
      <xdr:rowOff>11205</xdr:rowOff>
    </xdr:from>
    <xdr:to>
      <xdr:col>6</xdr:col>
      <xdr:colOff>661147</xdr:colOff>
      <xdr:row>34</xdr:row>
      <xdr:rowOff>89646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42861</xdr:rowOff>
    </xdr:from>
    <xdr:to>
      <xdr:col>7</xdr:col>
      <xdr:colOff>228600</xdr:colOff>
      <xdr:row>54</xdr:row>
      <xdr:rowOff>171449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313765</xdr:colOff>
      <xdr:row>9</xdr:row>
      <xdr:rowOff>90766</xdr:rowOff>
    </xdr:from>
    <xdr:to>
      <xdr:col>5</xdr:col>
      <xdr:colOff>403412</xdr:colOff>
      <xdr:row>26</xdr:row>
      <xdr:rowOff>78441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57150</xdr:rowOff>
    </xdr:from>
    <xdr:to>
      <xdr:col>8</xdr:col>
      <xdr:colOff>209550</xdr:colOff>
      <xdr:row>30</xdr:row>
      <xdr:rowOff>123824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A3" sqref="A3"/>
    </sheetView>
  </sheetViews>
  <sheetFormatPr baseColWidth="10" defaultRowHeight="11.25" x14ac:dyDescent="0.2"/>
  <cols>
    <col min="1" max="1" width="20.5703125" style="113" bestFit="1" customWidth="1"/>
    <col min="2" max="2" width="14.85546875" style="113" customWidth="1"/>
    <col min="3" max="16384" width="11.42578125" style="113"/>
  </cols>
  <sheetData>
    <row r="1" spans="1:11" s="112" customFormat="1" ht="12.75" x14ac:dyDescent="0.2">
      <c r="A1" s="9" t="s">
        <v>257</v>
      </c>
      <c r="B1" s="9" t="s">
        <v>258</v>
      </c>
    </row>
    <row r="2" spans="1:11" ht="12.75" x14ac:dyDescent="0.2">
      <c r="A2" s="142" t="s">
        <v>51</v>
      </c>
      <c r="B2" s="9" t="s">
        <v>0</v>
      </c>
      <c r="C2" s="9"/>
      <c r="D2" s="9"/>
      <c r="E2" s="9"/>
      <c r="F2" s="9"/>
      <c r="G2" s="9"/>
      <c r="H2" s="9"/>
      <c r="I2" s="9"/>
      <c r="J2" s="9"/>
      <c r="K2" s="9"/>
    </row>
    <row r="3" spans="1:11" ht="12.75" x14ac:dyDescent="0.2">
      <c r="A3" s="143" t="s">
        <v>52</v>
      </c>
      <c r="B3" s="9" t="s">
        <v>279</v>
      </c>
      <c r="C3" s="9"/>
      <c r="D3" s="9"/>
      <c r="E3" s="9"/>
      <c r="F3" s="9"/>
      <c r="G3" s="9"/>
      <c r="H3" s="9"/>
      <c r="I3" s="9"/>
      <c r="J3" s="9"/>
      <c r="K3" s="9"/>
    </row>
    <row r="4" spans="1:11" ht="12.75" x14ac:dyDescent="0.2">
      <c r="A4" s="143" t="s">
        <v>53</v>
      </c>
      <c r="B4" s="9" t="s">
        <v>42</v>
      </c>
      <c r="C4" s="9"/>
      <c r="D4" s="9"/>
      <c r="E4" s="9"/>
      <c r="F4" s="9"/>
      <c r="G4" s="9"/>
      <c r="H4" s="9"/>
      <c r="I4" s="9"/>
      <c r="J4" s="9"/>
      <c r="K4" s="9"/>
    </row>
    <row r="5" spans="1:11" ht="12.75" x14ac:dyDescent="0.2">
      <c r="A5" s="143" t="s">
        <v>58</v>
      </c>
      <c r="B5" s="9" t="s">
        <v>280</v>
      </c>
      <c r="C5" s="9"/>
      <c r="D5" s="9"/>
      <c r="E5" s="9"/>
      <c r="F5" s="9"/>
      <c r="G5" s="9"/>
      <c r="H5" s="9"/>
      <c r="I5" s="9"/>
      <c r="J5" s="9"/>
      <c r="K5" s="9"/>
    </row>
    <row r="6" spans="1:11" ht="12.75" x14ac:dyDescent="0.2">
      <c r="A6" s="143" t="s">
        <v>68</v>
      </c>
      <c r="B6" s="9" t="s">
        <v>278</v>
      </c>
      <c r="C6" s="9"/>
      <c r="D6" s="9"/>
      <c r="E6" s="9"/>
      <c r="F6" s="9"/>
      <c r="G6" s="9"/>
      <c r="H6" s="9"/>
      <c r="I6" s="9"/>
      <c r="J6" s="9"/>
      <c r="K6" s="9"/>
    </row>
    <row r="7" spans="1:11" ht="12.75" x14ac:dyDescent="0.2">
      <c r="A7" s="142" t="s">
        <v>75</v>
      </c>
      <c r="B7" s="9" t="s">
        <v>76</v>
      </c>
      <c r="C7" s="9"/>
      <c r="D7" s="9"/>
      <c r="E7" s="9"/>
      <c r="F7" s="9"/>
      <c r="G7" s="9"/>
      <c r="H7" s="9"/>
      <c r="I7" s="9"/>
      <c r="J7" s="9"/>
      <c r="K7" s="9"/>
    </row>
    <row r="8" spans="1:11" ht="12.75" x14ac:dyDescent="0.2">
      <c r="A8" s="142" t="s">
        <v>184</v>
      </c>
      <c r="B8" s="9" t="s">
        <v>242</v>
      </c>
      <c r="C8" s="9"/>
      <c r="D8" s="9"/>
      <c r="E8" s="9"/>
      <c r="F8" s="9"/>
      <c r="G8" s="9"/>
      <c r="H8" s="9"/>
      <c r="I8" s="9"/>
      <c r="J8" s="9"/>
      <c r="K8" s="9"/>
    </row>
    <row r="9" spans="1:11" s="145" customFormat="1" ht="12.75" x14ac:dyDescent="0.2">
      <c r="A9" s="144" t="s">
        <v>212</v>
      </c>
      <c r="B9" s="9" t="s">
        <v>200</v>
      </c>
      <c r="C9" s="9"/>
      <c r="D9" s="9"/>
      <c r="E9" s="9"/>
      <c r="F9" s="9"/>
      <c r="G9" s="9"/>
      <c r="H9" s="9"/>
      <c r="I9" s="9"/>
      <c r="J9" s="9"/>
      <c r="K9" s="9"/>
    </row>
    <row r="10" spans="1:11" s="145" customFormat="1" ht="12.75" x14ac:dyDescent="0.2">
      <c r="A10" s="144" t="s">
        <v>213</v>
      </c>
      <c r="B10" s="9" t="s">
        <v>281</v>
      </c>
    </row>
    <row r="11" spans="1:11" s="145" customFormat="1" ht="12.75" x14ac:dyDescent="0.2">
      <c r="A11" s="144" t="s">
        <v>233</v>
      </c>
      <c r="B11" s="9" t="s">
        <v>282</v>
      </c>
    </row>
    <row r="12" spans="1:11" s="145" customFormat="1" ht="12.75" x14ac:dyDescent="0.2">
      <c r="A12" s="144" t="s">
        <v>234</v>
      </c>
      <c r="B12" s="9" t="s">
        <v>276</v>
      </c>
    </row>
    <row r="13" spans="1:11" s="145" customFormat="1" ht="12.75" x14ac:dyDescent="0.2">
      <c r="A13" s="144" t="s">
        <v>241</v>
      </c>
      <c r="B13" s="9" t="s">
        <v>277</v>
      </c>
    </row>
    <row r="14" spans="1:11" s="145" customFormat="1" x14ac:dyDescent="0.2"/>
    <row r="15" spans="1:11" s="145" customFormat="1" x14ac:dyDescent="0.2"/>
    <row r="16" spans="1:11" s="145" customFormat="1" x14ac:dyDescent="0.2"/>
    <row r="17" s="145" customFormat="1" x14ac:dyDescent="0.2"/>
    <row r="18" s="145" customFormat="1" x14ac:dyDescent="0.2"/>
    <row r="19" s="145" customFormat="1" x14ac:dyDescent="0.2"/>
    <row r="20" s="145" customFormat="1" x14ac:dyDescent="0.2"/>
    <row r="21" s="145" customFormat="1" x14ac:dyDescent="0.2"/>
    <row r="22" s="145" customFormat="1" x14ac:dyDescent="0.2"/>
    <row r="23" s="145" customFormat="1" x14ac:dyDescent="0.2"/>
    <row r="24" s="145" customFormat="1" x14ac:dyDescent="0.2"/>
    <row r="25" s="145" customFormat="1" x14ac:dyDescent="0.2"/>
    <row r="26" s="145" customFormat="1" x14ac:dyDescent="0.2"/>
    <row r="27" s="145" customFormat="1" x14ac:dyDescent="0.2"/>
    <row r="28" s="145" customFormat="1" x14ac:dyDescent="0.2"/>
    <row r="29" s="145" customFormat="1" x14ac:dyDescent="0.2"/>
    <row r="30" s="145" customFormat="1" x14ac:dyDescent="0.2"/>
    <row r="31" s="145" customFormat="1" x14ac:dyDescent="0.2"/>
    <row r="32" s="145" customFormat="1" x14ac:dyDescent="0.2"/>
    <row r="33" s="145" customFormat="1" x14ac:dyDescent="0.2"/>
    <row r="34" s="145" customFormat="1" x14ac:dyDescent="0.2"/>
    <row r="35" s="145" customFormat="1" x14ac:dyDescent="0.2"/>
    <row r="36" s="145" customFormat="1" x14ac:dyDescent="0.2"/>
  </sheetData>
  <hyperlinks>
    <hyperlink ref="A2" location="FIG_1!A1" display="FIG_1!A1"/>
    <hyperlink ref="A3" location="'FIG_E1-1'!A1" display="'FIG_E1-1'!A1"/>
    <hyperlink ref="A4" location="'FIG_E1-2'!A1" display="'FIG_E1-2'!A1"/>
    <hyperlink ref="A5" location="'FIG_E2-1'!A1" display="'FIG_E2-1'!A1"/>
    <hyperlink ref="A6" location="'FIG_E2-2'!A1" display="'FIG_E2-2'!A1"/>
    <hyperlink ref="A7" location="FIG_02!A1" display="FIG_02!A1"/>
    <hyperlink ref="A8" location="FIG_03!A1" display="FIG_03!A1"/>
    <hyperlink ref="A9" location="FIG_04!A1" display="FIG_04!A1"/>
    <hyperlink ref="A10" location="FIG_05!A1" display="FIG_05!A1"/>
    <hyperlink ref="A11" location="FIG_06!A1" display="FIG_06!A1"/>
    <hyperlink ref="A12" location="FIG_07!A1" display="FIG_07!A1"/>
    <hyperlink ref="A13" location="FIG_08!A1" display="FIG_08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zoomScale="52" zoomScaleNormal="85" workbookViewId="0">
      <selection activeCell="Q17" sqref="Q17"/>
    </sheetView>
  </sheetViews>
  <sheetFormatPr baseColWidth="10" defaultRowHeight="15" x14ac:dyDescent="0.25"/>
  <cols>
    <col min="1" max="1" width="17.7109375" style="11" customWidth="1"/>
    <col min="2" max="3" width="11.42578125" style="11"/>
    <col min="4" max="4" width="13.140625" style="11" bestFit="1" customWidth="1"/>
    <col min="5" max="5" width="11.42578125" style="11"/>
    <col min="6" max="6" width="13.85546875" style="11" bestFit="1" customWidth="1"/>
    <col min="7" max="7" width="13.85546875" style="11" customWidth="1"/>
    <col min="8" max="8" width="13.85546875" style="11" bestFit="1" customWidth="1"/>
    <col min="9" max="15" width="11.42578125" style="11"/>
    <col min="16" max="16" width="13.140625" style="11" bestFit="1" customWidth="1"/>
    <col min="17" max="17" width="7.7109375" style="11" bestFit="1" customWidth="1"/>
    <col min="18" max="18" width="23.28515625" style="11" bestFit="1" customWidth="1"/>
    <col min="19" max="20" width="10" style="11" bestFit="1" customWidth="1"/>
    <col min="21" max="21" width="12.85546875" style="11" bestFit="1" customWidth="1"/>
    <col min="22" max="16384" width="11.42578125" style="11"/>
  </cols>
  <sheetData>
    <row r="1" spans="1:27" x14ac:dyDescent="0.25">
      <c r="A1" s="9" t="s">
        <v>281</v>
      </c>
      <c r="B1" s="10"/>
      <c r="C1" s="10"/>
      <c r="D1" s="10"/>
      <c r="E1" s="10"/>
      <c r="F1" s="10"/>
      <c r="G1" s="10"/>
    </row>
    <row r="2" spans="1:27" s="15" customFormat="1" x14ac:dyDescent="0.25">
      <c r="A2" s="12" t="s">
        <v>201</v>
      </c>
      <c r="B2" s="12" t="s">
        <v>202</v>
      </c>
      <c r="C2" s="12" t="s">
        <v>274</v>
      </c>
      <c r="D2" s="12" t="s">
        <v>275</v>
      </c>
      <c r="E2" s="12" t="s">
        <v>204</v>
      </c>
      <c r="F2" s="12" t="s">
        <v>205</v>
      </c>
      <c r="G2" s="12" t="s">
        <v>206</v>
      </c>
      <c r="H2" s="13"/>
      <c r="I2" s="14" t="s">
        <v>207</v>
      </c>
      <c r="J2" s="14" t="s">
        <v>5</v>
      </c>
      <c r="K2" s="14" t="s">
        <v>6</v>
      </c>
      <c r="L2" s="14" t="s">
        <v>7</v>
      </c>
      <c r="M2" s="14" t="s">
        <v>8</v>
      </c>
      <c r="N2" s="14" t="s">
        <v>9</v>
      </c>
      <c r="O2" s="14" t="s">
        <v>10</v>
      </c>
      <c r="P2" s="14" t="s">
        <v>11</v>
      </c>
      <c r="Q2" s="14" t="s">
        <v>12</v>
      </c>
      <c r="R2" s="14" t="s">
        <v>208</v>
      </c>
    </row>
    <row r="3" spans="1:27" x14ac:dyDescent="0.25">
      <c r="A3" s="12" t="s">
        <v>5</v>
      </c>
      <c r="B3" s="152">
        <v>1.842394466352059E-2</v>
      </c>
      <c r="C3" s="153">
        <v>0.16419936647488526</v>
      </c>
      <c r="D3" s="153">
        <v>0.60346499450513935</v>
      </c>
      <c r="E3" s="152">
        <v>0.16516904777296529</v>
      </c>
      <c r="F3" s="152">
        <v>4.040338742000129E-2</v>
      </c>
      <c r="G3" s="152">
        <v>8.2746137436162642E-3</v>
      </c>
      <c r="H3" s="16"/>
      <c r="I3" s="17" t="s">
        <v>209</v>
      </c>
      <c r="J3" s="17">
        <v>1</v>
      </c>
      <c r="K3" s="17">
        <v>1</v>
      </c>
      <c r="L3" s="17">
        <v>2</v>
      </c>
      <c r="M3" s="17">
        <v>1</v>
      </c>
      <c r="N3" s="17">
        <v>2</v>
      </c>
      <c r="O3" s="17">
        <v>1</v>
      </c>
      <c r="P3" s="17"/>
      <c r="Q3" s="17">
        <v>3</v>
      </c>
      <c r="R3" s="18">
        <v>1.5714285714285714</v>
      </c>
    </row>
    <row r="4" spans="1:27" x14ac:dyDescent="0.25">
      <c r="A4" s="12" t="s">
        <v>6</v>
      </c>
      <c r="B4" s="152">
        <v>2.0329808660624369E-2</v>
      </c>
      <c r="C4" s="153">
        <v>0.16578549848942598</v>
      </c>
      <c r="D4" s="153">
        <v>0.59334088620342396</v>
      </c>
      <c r="E4" s="152">
        <v>0.1741565961732125</v>
      </c>
      <c r="F4" s="152">
        <v>3.9211983887210471E-2</v>
      </c>
      <c r="G4" s="152">
        <v>7.1122860020140987E-3</v>
      </c>
      <c r="H4" s="16"/>
      <c r="I4" s="19" t="s">
        <v>202</v>
      </c>
      <c r="J4" s="17">
        <v>285</v>
      </c>
      <c r="K4" s="17">
        <v>323</v>
      </c>
      <c r="L4" s="17">
        <v>314</v>
      </c>
      <c r="M4" s="17">
        <v>297</v>
      </c>
      <c r="N4" s="17">
        <v>211</v>
      </c>
      <c r="O4" s="17">
        <v>316</v>
      </c>
      <c r="P4" s="17">
        <v>292</v>
      </c>
      <c r="Q4" s="17">
        <v>218</v>
      </c>
      <c r="R4" s="18">
        <v>282</v>
      </c>
      <c r="T4" s="16"/>
    </row>
    <row r="5" spans="1:27" x14ac:dyDescent="0.25">
      <c r="A5" s="12" t="s">
        <v>7</v>
      </c>
      <c r="B5" s="152">
        <v>1.9594383775351012E-2</v>
      </c>
      <c r="C5" s="153">
        <v>0.16199687987519501</v>
      </c>
      <c r="D5" s="153">
        <v>0.58695787831513258</v>
      </c>
      <c r="E5" s="152">
        <v>0.18003120124804992</v>
      </c>
      <c r="F5" s="152">
        <v>4.3806552262090487E-2</v>
      </c>
      <c r="G5" s="152">
        <v>7.4882995319812797E-3</v>
      </c>
      <c r="H5" s="16"/>
      <c r="I5" s="17" t="s">
        <v>274</v>
      </c>
      <c r="J5" s="17">
        <v>2540</v>
      </c>
      <c r="K5" s="17">
        <v>2634</v>
      </c>
      <c r="L5" s="17">
        <v>2596</v>
      </c>
      <c r="M5" s="17">
        <v>2502</v>
      </c>
      <c r="N5" s="17">
        <v>2363</v>
      </c>
      <c r="O5" s="17">
        <v>2706</v>
      </c>
      <c r="P5" s="17">
        <v>2455</v>
      </c>
      <c r="Q5" s="17">
        <v>2126</v>
      </c>
      <c r="R5" s="18">
        <v>2490.25</v>
      </c>
      <c r="T5" s="16"/>
    </row>
    <row r="6" spans="1:27" x14ac:dyDescent="0.25">
      <c r="A6" s="12" t="s">
        <v>8</v>
      </c>
      <c r="B6" s="152">
        <v>1.9064124783362217E-2</v>
      </c>
      <c r="C6" s="153">
        <v>0.1606008087810514</v>
      </c>
      <c r="D6" s="153">
        <v>0.58360613646575521</v>
      </c>
      <c r="E6" s="152">
        <v>0.18505680724051607</v>
      </c>
      <c r="F6" s="152">
        <v>4.3455934270492332E-2</v>
      </c>
      <c r="G6" s="152">
        <v>8.1519994864882213E-3</v>
      </c>
      <c r="H6" s="16"/>
      <c r="I6" s="17" t="s">
        <v>275</v>
      </c>
      <c r="J6" s="17">
        <v>9335</v>
      </c>
      <c r="K6" s="17">
        <v>9427</v>
      </c>
      <c r="L6" s="17">
        <v>9406</v>
      </c>
      <c r="M6" s="17">
        <v>9092</v>
      </c>
      <c r="N6" s="17">
        <v>8690</v>
      </c>
      <c r="O6" s="17">
        <v>9513</v>
      </c>
      <c r="P6" s="17">
        <v>8874</v>
      </c>
      <c r="Q6" s="17">
        <v>8137</v>
      </c>
      <c r="R6" s="18">
        <v>9059.25</v>
      </c>
      <c r="T6" s="16"/>
      <c r="W6" s="16"/>
      <c r="X6" s="16"/>
      <c r="Y6" s="16"/>
      <c r="Z6" s="16"/>
      <c r="AA6" s="16"/>
    </row>
    <row r="7" spans="1:27" x14ac:dyDescent="0.25">
      <c r="A7" s="12" t="s">
        <v>9</v>
      </c>
      <c r="B7" s="152">
        <v>1.4540693267176625E-2</v>
      </c>
      <c r="C7" s="153">
        <v>0.1628419819447316</v>
      </c>
      <c r="D7" s="153">
        <v>0.59885604024533112</v>
      </c>
      <c r="E7" s="152">
        <v>0.1777961546413066</v>
      </c>
      <c r="F7" s="152">
        <v>3.8040107504651643E-2</v>
      </c>
      <c r="G7" s="152">
        <v>7.787195920336297E-3</v>
      </c>
      <c r="H7" s="16"/>
      <c r="I7" s="19" t="s">
        <v>203</v>
      </c>
      <c r="J7" s="17">
        <v>11875</v>
      </c>
      <c r="K7" s="17">
        <v>12061</v>
      </c>
      <c r="L7" s="17">
        <v>12002</v>
      </c>
      <c r="M7" s="17">
        <v>11594</v>
      </c>
      <c r="N7" s="17">
        <v>11053</v>
      </c>
      <c r="O7" s="17">
        <v>12219</v>
      </c>
      <c r="P7" s="17">
        <v>11329</v>
      </c>
      <c r="Q7" s="17">
        <v>10263</v>
      </c>
      <c r="R7" s="18">
        <v>11549.5</v>
      </c>
      <c r="T7" s="16"/>
      <c r="W7" s="16"/>
      <c r="X7" s="16"/>
      <c r="Y7" s="16"/>
      <c r="Z7" s="16"/>
      <c r="AA7" s="16"/>
    </row>
    <row r="8" spans="1:27" x14ac:dyDescent="0.25">
      <c r="A8" s="12" t="s">
        <v>10</v>
      </c>
      <c r="B8" s="152">
        <v>1.9733966152501094E-2</v>
      </c>
      <c r="C8" s="153">
        <v>0.16898769749578468</v>
      </c>
      <c r="D8" s="153">
        <v>0.59407981015424971</v>
      </c>
      <c r="E8" s="152">
        <v>0.17573221757322174</v>
      </c>
      <c r="F8" s="152">
        <v>3.4784237806781991E-2</v>
      </c>
      <c r="G8" s="152">
        <v>6.6196215574845438E-3</v>
      </c>
      <c r="H8" s="16"/>
      <c r="I8" s="19" t="s">
        <v>204</v>
      </c>
      <c r="J8" s="17">
        <v>2555</v>
      </c>
      <c r="K8" s="17">
        <v>2767</v>
      </c>
      <c r="L8" s="17">
        <v>2885</v>
      </c>
      <c r="M8" s="17">
        <v>2883</v>
      </c>
      <c r="N8" s="17">
        <v>2580</v>
      </c>
      <c r="O8" s="17">
        <v>2814</v>
      </c>
      <c r="P8" s="17">
        <v>2865</v>
      </c>
      <c r="Q8" s="17">
        <v>2868</v>
      </c>
      <c r="R8" s="18">
        <v>2777.125</v>
      </c>
      <c r="T8" s="16"/>
      <c r="W8" s="16"/>
      <c r="X8" s="16"/>
      <c r="Y8" s="16"/>
      <c r="Z8" s="16"/>
      <c r="AA8" s="16"/>
    </row>
    <row r="9" spans="1:27" x14ac:dyDescent="0.25">
      <c r="A9" s="12" t="s">
        <v>11</v>
      </c>
      <c r="B9" s="152">
        <v>1.9172685489166119E-2</v>
      </c>
      <c r="C9" s="153">
        <v>0.16119500984898227</v>
      </c>
      <c r="D9" s="153">
        <v>0.5826657912015758</v>
      </c>
      <c r="E9" s="152">
        <v>0.18811556139198948</v>
      </c>
      <c r="F9" s="152">
        <v>4.057780695994747E-2</v>
      </c>
      <c r="G9" s="152">
        <v>8.2731451083388058E-3</v>
      </c>
      <c r="H9" s="16"/>
      <c r="I9" s="19" t="s">
        <v>205</v>
      </c>
      <c r="J9" s="17">
        <v>625</v>
      </c>
      <c r="K9" s="17">
        <v>623</v>
      </c>
      <c r="L9" s="17">
        <v>702</v>
      </c>
      <c r="M9" s="17">
        <v>677</v>
      </c>
      <c r="N9" s="17">
        <v>552</v>
      </c>
      <c r="O9" s="17">
        <v>557</v>
      </c>
      <c r="P9" s="17">
        <v>618</v>
      </c>
      <c r="Q9" s="17">
        <v>600</v>
      </c>
      <c r="R9" s="18">
        <v>619.25</v>
      </c>
      <c r="W9" s="16"/>
      <c r="X9" s="16"/>
      <c r="Y9" s="16"/>
      <c r="Z9" s="16"/>
      <c r="AA9" s="16"/>
    </row>
    <row r="10" spans="1:27" x14ac:dyDescent="0.25">
      <c r="A10" s="12" t="s">
        <v>12</v>
      </c>
      <c r="B10" s="152">
        <v>1.5513805863933959E-2</v>
      </c>
      <c r="C10" s="153">
        <v>0.15129518929689723</v>
      </c>
      <c r="D10" s="153">
        <v>0.57906347850839734</v>
      </c>
      <c r="E10" s="152">
        <v>0.2040990606319385</v>
      </c>
      <c r="F10" s="152">
        <v>4.2698548249359522E-2</v>
      </c>
      <c r="G10" s="152">
        <v>7.1164247082265873E-3</v>
      </c>
      <c r="H10" s="16"/>
      <c r="I10" s="19" t="s">
        <v>206</v>
      </c>
      <c r="J10" s="17">
        <v>128</v>
      </c>
      <c r="K10" s="17">
        <v>113</v>
      </c>
      <c r="L10" s="17">
        <v>120</v>
      </c>
      <c r="M10" s="17">
        <v>127</v>
      </c>
      <c r="N10" s="17">
        <v>113</v>
      </c>
      <c r="O10" s="17">
        <v>106</v>
      </c>
      <c r="P10" s="17">
        <v>126</v>
      </c>
      <c r="Q10" s="17">
        <v>100</v>
      </c>
      <c r="R10" s="18">
        <v>116.625</v>
      </c>
      <c r="W10" s="16"/>
      <c r="X10" s="16"/>
      <c r="Y10" s="16"/>
      <c r="Z10" s="16"/>
      <c r="AA10" s="16"/>
    </row>
    <row r="11" spans="1:27" x14ac:dyDescent="0.25">
      <c r="A11" s="12" t="s">
        <v>211</v>
      </c>
      <c r="B11" s="152">
        <v>1.8376038539412134E-2</v>
      </c>
      <c r="C11" s="153">
        <v>0.16227280132188321</v>
      </c>
      <c r="D11" s="153">
        <v>0.59033023807861473</v>
      </c>
      <c r="E11" s="152">
        <v>0.18096651074030115</v>
      </c>
      <c r="F11" s="152">
        <v>4.0352347040889941E-2</v>
      </c>
      <c r="G11" s="152">
        <v>7.5996648746770928E-3</v>
      </c>
      <c r="H11" s="16"/>
      <c r="I11" s="19" t="s">
        <v>210</v>
      </c>
      <c r="J11" s="17">
        <v>15469</v>
      </c>
      <c r="K11" s="17">
        <v>15888</v>
      </c>
      <c r="L11" s="17">
        <v>16025</v>
      </c>
      <c r="M11" s="17">
        <v>15579</v>
      </c>
      <c r="N11" s="17">
        <v>14511</v>
      </c>
      <c r="O11" s="17">
        <v>16013</v>
      </c>
      <c r="P11" s="17">
        <v>15230</v>
      </c>
      <c r="Q11" s="17">
        <v>14052</v>
      </c>
      <c r="R11" s="18">
        <v>15346.071428571429</v>
      </c>
      <c r="W11" s="16"/>
      <c r="X11" s="16"/>
      <c r="Y11" s="16"/>
      <c r="Z11" s="16"/>
      <c r="AA11" s="16"/>
    </row>
    <row r="12" spans="1:27" x14ac:dyDescent="0.25">
      <c r="H12" s="20"/>
      <c r="V12" s="16"/>
      <c r="W12" s="16"/>
      <c r="X12" s="16"/>
      <c r="Y12" s="16"/>
      <c r="Z12" s="16"/>
    </row>
    <row r="13" spans="1:27" x14ac:dyDescent="0.25">
      <c r="K13" s="16"/>
      <c r="L13" s="16"/>
      <c r="M13" s="16"/>
      <c r="N13" s="16"/>
      <c r="O13" s="16"/>
    </row>
    <row r="14" spans="1:27" x14ac:dyDescent="0.25">
      <c r="K14" s="16"/>
      <c r="L14" s="16"/>
      <c r="M14" s="16"/>
      <c r="N14" s="16"/>
      <c r="O14" s="16"/>
    </row>
    <row r="16" spans="1:27" x14ac:dyDescent="0.25">
      <c r="M16" s="16"/>
      <c r="N16" s="16"/>
      <c r="O16" s="16"/>
      <c r="P16" s="16"/>
      <c r="Q16" s="16"/>
    </row>
    <row r="17" spans="1:17" x14ac:dyDescent="0.25">
      <c r="M17" s="16"/>
      <c r="N17" s="16"/>
      <c r="O17" s="16"/>
      <c r="P17" s="16"/>
      <c r="Q17" s="16"/>
    </row>
    <row r="18" spans="1:17" x14ac:dyDescent="0.25">
      <c r="M18" s="16"/>
      <c r="N18" s="16"/>
      <c r="O18" s="16"/>
      <c r="P18" s="16"/>
      <c r="Q18" s="16"/>
    </row>
    <row r="19" spans="1:17" x14ac:dyDescent="0.25">
      <c r="M19" s="16"/>
      <c r="N19" s="16"/>
      <c r="O19" s="16"/>
      <c r="P19" s="16"/>
      <c r="Q19" s="16"/>
    </row>
    <row r="20" spans="1:17" x14ac:dyDescent="0.25">
      <c r="M20" s="16"/>
      <c r="N20" s="16"/>
      <c r="O20" s="16"/>
      <c r="P20" s="16"/>
      <c r="Q20" s="16"/>
    </row>
    <row r="21" spans="1:17" x14ac:dyDescent="0.25">
      <c r="M21" s="16"/>
      <c r="N21" s="16"/>
      <c r="O21" s="16"/>
      <c r="P21" s="16"/>
      <c r="Q21" s="16"/>
    </row>
    <row r="22" spans="1:17" x14ac:dyDescent="0.25">
      <c r="M22" s="16"/>
      <c r="N22" s="16"/>
      <c r="O22" s="16"/>
      <c r="P22" s="16"/>
      <c r="Q22" s="16"/>
    </row>
    <row r="23" spans="1:17" x14ac:dyDescent="0.25">
      <c r="M23" s="16"/>
      <c r="N23" s="16"/>
      <c r="O23" s="16"/>
      <c r="P23" s="16"/>
      <c r="Q23" s="16"/>
    </row>
    <row r="24" spans="1:17" x14ac:dyDescent="0.25">
      <c r="A24" s="21"/>
      <c r="B24" s="21"/>
      <c r="C24" s="21"/>
      <c r="D24" s="21"/>
      <c r="E24" s="21"/>
      <c r="F24" s="21"/>
      <c r="G24" s="21"/>
      <c r="M24" s="16"/>
      <c r="N24" s="16"/>
      <c r="O24" s="16"/>
      <c r="P24" s="16"/>
      <c r="Q24" s="16"/>
    </row>
    <row r="26" spans="1:17" x14ac:dyDescent="0.25">
      <c r="H26" s="21"/>
    </row>
    <row r="27" spans="1:17" x14ac:dyDescent="0.25">
      <c r="A27" s="21"/>
      <c r="B27" s="21"/>
      <c r="C27" s="21"/>
      <c r="D27" s="21"/>
      <c r="E27" s="21"/>
      <c r="F27" s="21"/>
      <c r="G27" s="21"/>
    </row>
    <row r="29" spans="1:17" x14ac:dyDescent="0.25">
      <c r="H29" s="21"/>
      <c r="I29" s="21"/>
      <c r="J29" s="21"/>
      <c r="K29" s="21"/>
      <c r="L29" s="21"/>
      <c r="M29" s="21"/>
      <c r="N29" s="21"/>
      <c r="O29" s="21"/>
    </row>
    <row r="36" spans="1:15" x14ac:dyDescent="0.25">
      <c r="A36" s="11" t="s">
        <v>271</v>
      </c>
    </row>
    <row r="37" spans="1:15" ht="25.5" customHeight="1" x14ac:dyDescent="0.25">
      <c r="A37" s="147" t="s">
        <v>265</v>
      </c>
      <c r="B37" s="147"/>
      <c r="C37" s="147"/>
      <c r="D37" s="147"/>
      <c r="E37" s="147"/>
      <c r="F37" s="147"/>
      <c r="G37" s="147"/>
    </row>
    <row r="38" spans="1:15" x14ac:dyDescent="0.25">
      <c r="A38" s="146" t="s">
        <v>244</v>
      </c>
      <c r="B38" s="146"/>
      <c r="C38" s="146"/>
      <c r="D38" s="146"/>
      <c r="E38" s="146"/>
      <c r="F38" s="146"/>
      <c r="G38" s="146"/>
    </row>
    <row r="39" spans="1:15" x14ac:dyDescent="0.25">
      <c r="H39" s="147"/>
      <c r="I39" s="147"/>
      <c r="J39" s="147"/>
      <c r="K39" s="147"/>
      <c r="L39" s="147"/>
      <c r="M39" s="147"/>
      <c r="N39" s="147"/>
      <c r="O39" s="147"/>
    </row>
    <row r="40" spans="1:15" x14ac:dyDescent="0.25">
      <c r="H40" s="146"/>
      <c r="I40" s="146"/>
      <c r="J40" s="146"/>
      <c r="K40" s="146"/>
      <c r="L40" s="146"/>
      <c r="M40" s="146"/>
      <c r="N40" s="146"/>
      <c r="O40" s="146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opLeftCell="A13" zoomScale="85" zoomScaleNormal="85" workbookViewId="0">
      <selection activeCell="L46" sqref="L46"/>
    </sheetView>
  </sheetViews>
  <sheetFormatPr baseColWidth="10" defaultRowHeight="15" x14ac:dyDescent="0.25"/>
  <cols>
    <col min="1" max="1" width="39.42578125" style="51" customWidth="1"/>
    <col min="2" max="2" width="11.28515625" style="51" bestFit="1" customWidth="1"/>
    <col min="3" max="9" width="7.7109375" style="51" bestFit="1" customWidth="1"/>
    <col min="10" max="10" width="14" style="51" customWidth="1"/>
    <col min="11" max="11" width="9.28515625" style="51" bestFit="1" customWidth="1"/>
    <col min="12" max="19" width="11.42578125" style="51"/>
    <col min="20" max="20" width="9.85546875" style="51" bestFit="1" customWidth="1"/>
    <col min="21" max="16384" width="11.42578125" style="51"/>
  </cols>
  <sheetData>
    <row r="1" spans="1:9" x14ac:dyDescent="0.25">
      <c r="A1" s="50" t="s">
        <v>282</v>
      </c>
    </row>
    <row r="3" spans="1:9" x14ac:dyDescent="0.25">
      <c r="A3" s="52" t="s">
        <v>219</v>
      </c>
      <c r="B3" s="52" t="s">
        <v>5</v>
      </c>
      <c r="C3" s="52" t="s">
        <v>6</v>
      </c>
      <c r="D3" s="52" t="s">
        <v>7</v>
      </c>
      <c r="E3" s="52" t="s">
        <v>8</v>
      </c>
      <c r="F3" s="52" t="s">
        <v>9</v>
      </c>
      <c r="G3" s="52" t="s">
        <v>10</v>
      </c>
      <c r="H3" s="52" t="s">
        <v>11</v>
      </c>
      <c r="I3" s="52" t="s">
        <v>12</v>
      </c>
    </row>
    <row r="4" spans="1:9" x14ac:dyDescent="0.25">
      <c r="A4" s="52" t="s">
        <v>220</v>
      </c>
      <c r="B4" s="53">
        <v>2</v>
      </c>
      <c r="C4" s="53">
        <v>1</v>
      </c>
      <c r="D4" s="53">
        <v>2</v>
      </c>
      <c r="E4" s="53">
        <v>1</v>
      </c>
      <c r="F4" s="53">
        <v>5</v>
      </c>
      <c r="G4" s="53">
        <v>2</v>
      </c>
      <c r="H4" s="53">
        <v>1</v>
      </c>
      <c r="I4" s="53">
        <v>6</v>
      </c>
    </row>
    <row r="5" spans="1:9" x14ac:dyDescent="0.25">
      <c r="A5" s="52" t="s">
        <v>221</v>
      </c>
      <c r="B5" s="53">
        <v>1065</v>
      </c>
      <c r="C5" s="53">
        <v>1099</v>
      </c>
      <c r="D5" s="53">
        <v>1080</v>
      </c>
      <c r="E5" s="53">
        <v>1135</v>
      </c>
      <c r="F5" s="53">
        <v>1146</v>
      </c>
      <c r="G5" s="53">
        <v>1323</v>
      </c>
      <c r="H5" s="53">
        <v>1493</v>
      </c>
      <c r="I5" s="53">
        <v>1388</v>
      </c>
    </row>
    <row r="6" spans="1:9" x14ac:dyDescent="0.25">
      <c r="A6" s="52" t="s">
        <v>222</v>
      </c>
      <c r="B6" s="53">
        <v>77</v>
      </c>
      <c r="C6" s="53">
        <v>78</v>
      </c>
      <c r="D6" s="53">
        <v>66</v>
      </c>
      <c r="E6" s="53">
        <v>73</v>
      </c>
      <c r="F6" s="53">
        <v>87</v>
      </c>
      <c r="G6" s="53">
        <v>81</v>
      </c>
      <c r="H6" s="53">
        <v>87</v>
      </c>
      <c r="I6" s="53">
        <v>78</v>
      </c>
    </row>
    <row r="7" spans="1:9" x14ac:dyDescent="0.25">
      <c r="A7" s="52" t="s">
        <v>223</v>
      </c>
      <c r="B7" s="53">
        <v>141</v>
      </c>
      <c r="C7" s="53">
        <v>158</v>
      </c>
      <c r="D7" s="53">
        <v>158</v>
      </c>
      <c r="E7" s="53">
        <v>164</v>
      </c>
      <c r="F7" s="53">
        <v>172</v>
      </c>
      <c r="G7" s="53">
        <v>185</v>
      </c>
      <c r="H7" s="53">
        <v>205</v>
      </c>
      <c r="I7" s="53">
        <v>194</v>
      </c>
    </row>
    <row r="8" spans="1:9" x14ac:dyDescent="0.25">
      <c r="A8" s="52" t="s">
        <v>224</v>
      </c>
      <c r="B8" s="53">
        <v>125</v>
      </c>
      <c r="C8" s="53">
        <v>111</v>
      </c>
      <c r="D8" s="53">
        <v>110</v>
      </c>
      <c r="E8" s="53">
        <v>144</v>
      </c>
      <c r="F8" s="53"/>
      <c r="G8" s="53"/>
      <c r="H8" s="53"/>
      <c r="I8" s="53"/>
    </row>
    <row r="9" spans="1:9" x14ac:dyDescent="0.25">
      <c r="A9" s="52" t="s">
        <v>183</v>
      </c>
      <c r="B9" s="53">
        <v>13765</v>
      </c>
      <c r="C9" s="53">
        <v>14110</v>
      </c>
      <c r="D9" s="53">
        <v>14263</v>
      </c>
      <c r="E9" s="53">
        <v>13735</v>
      </c>
      <c r="F9" s="53">
        <v>12623</v>
      </c>
      <c r="G9" s="53">
        <v>13890</v>
      </c>
      <c r="H9" s="53">
        <v>12900</v>
      </c>
      <c r="I9" s="53">
        <v>11864</v>
      </c>
    </row>
    <row r="10" spans="1:9" x14ac:dyDescent="0.25">
      <c r="A10" s="52" t="s">
        <v>225</v>
      </c>
      <c r="B10" s="53">
        <v>294</v>
      </c>
      <c r="C10" s="53">
        <v>327</v>
      </c>
      <c r="D10" s="53">
        <v>346</v>
      </c>
      <c r="E10" s="53">
        <v>325</v>
      </c>
      <c r="F10" s="53"/>
      <c r="G10" s="53"/>
      <c r="H10" s="53"/>
      <c r="I10" s="53"/>
    </row>
    <row r="11" spans="1:9" x14ac:dyDescent="0.25">
      <c r="A11" s="52" t="s">
        <v>226</v>
      </c>
      <c r="B11" s="53"/>
      <c r="C11" s="53">
        <v>4</v>
      </c>
      <c r="D11" s="53"/>
      <c r="E11" s="53">
        <v>2</v>
      </c>
      <c r="F11" s="53">
        <v>1</v>
      </c>
      <c r="G11" s="53"/>
      <c r="H11" s="53">
        <v>1</v>
      </c>
      <c r="I11" s="53"/>
    </row>
    <row r="12" spans="1:9" x14ac:dyDescent="0.25">
      <c r="A12" s="52" t="s">
        <v>227</v>
      </c>
      <c r="B12" s="53"/>
      <c r="C12" s="53"/>
      <c r="D12" s="53"/>
      <c r="E12" s="53"/>
      <c r="F12" s="53">
        <v>176</v>
      </c>
      <c r="G12" s="53">
        <v>176</v>
      </c>
      <c r="H12" s="53">
        <v>180</v>
      </c>
      <c r="I12" s="53">
        <v>152</v>
      </c>
    </row>
    <row r="13" spans="1:9" x14ac:dyDescent="0.25">
      <c r="A13" s="52" t="s">
        <v>228</v>
      </c>
      <c r="B13" s="53"/>
      <c r="C13" s="53"/>
      <c r="D13" s="53"/>
      <c r="E13" s="53"/>
      <c r="F13" s="53">
        <v>301</v>
      </c>
      <c r="G13" s="53">
        <v>356</v>
      </c>
      <c r="H13" s="53">
        <v>363</v>
      </c>
      <c r="I13" s="53">
        <v>370</v>
      </c>
    </row>
    <row r="14" spans="1:9" x14ac:dyDescent="0.25">
      <c r="A14" s="52" t="s">
        <v>229</v>
      </c>
      <c r="B14" s="53"/>
      <c r="C14" s="53"/>
      <c r="D14" s="53"/>
      <c r="E14" s="53"/>
      <c r="F14" s="53"/>
      <c r="G14" s="53"/>
      <c r="H14" s="53"/>
      <c r="I14" s="53"/>
    </row>
    <row r="15" spans="1:9" x14ac:dyDescent="0.25">
      <c r="A15" s="52" t="s">
        <v>230</v>
      </c>
      <c r="B15" s="53">
        <f>B10+B13</f>
        <v>294</v>
      </c>
      <c r="C15" s="53">
        <f t="shared" ref="C15:I15" si="0">C10+C13</f>
        <v>327</v>
      </c>
      <c r="D15" s="53">
        <f t="shared" si="0"/>
        <v>346</v>
      </c>
      <c r="E15" s="53">
        <f t="shared" si="0"/>
        <v>325</v>
      </c>
      <c r="F15" s="53">
        <f t="shared" si="0"/>
        <v>301</v>
      </c>
      <c r="G15" s="53">
        <f t="shared" si="0"/>
        <v>356</v>
      </c>
      <c r="H15" s="53">
        <f t="shared" si="0"/>
        <v>363</v>
      </c>
      <c r="I15" s="53">
        <f t="shared" si="0"/>
        <v>370</v>
      </c>
    </row>
    <row r="16" spans="1:9" x14ac:dyDescent="0.25">
      <c r="A16" s="52" t="s">
        <v>231</v>
      </c>
      <c r="B16" s="53">
        <f>B8+B12</f>
        <v>125</v>
      </c>
      <c r="C16" s="53">
        <f t="shared" ref="C16:I16" si="1">C8+C12</f>
        <v>111</v>
      </c>
      <c r="D16" s="53">
        <f t="shared" si="1"/>
        <v>110</v>
      </c>
      <c r="E16" s="53">
        <f t="shared" si="1"/>
        <v>144</v>
      </c>
      <c r="F16" s="53">
        <f t="shared" si="1"/>
        <v>176</v>
      </c>
      <c r="G16" s="53">
        <f t="shared" si="1"/>
        <v>176</v>
      </c>
      <c r="H16" s="53">
        <f t="shared" si="1"/>
        <v>180</v>
      </c>
      <c r="I16" s="53">
        <f t="shared" si="1"/>
        <v>152</v>
      </c>
    </row>
    <row r="18" spans="1:12" ht="30" x14ac:dyDescent="0.25">
      <c r="A18" s="52" t="s">
        <v>219</v>
      </c>
      <c r="B18" s="52" t="s">
        <v>5</v>
      </c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10</v>
      </c>
      <c r="H18" s="52" t="s">
        <v>11</v>
      </c>
      <c r="I18" s="52" t="s">
        <v>12</v>
      </c>
      <c r="J18" s="54" t="s">
        <v>54</v>
      </c>
      <c r="K18" s="54" t="s">
        <v>232</v>
      </c>
    </row>
    <row r="19" spans="1:12" x14ac:dyDescent="0.25">
      <c r="A19" s="52" t="s">
        <v>220</v>
      </c>
      <c r="B19" s="53">
        <v>2</v>
      </c>
      <c r="C19" s="53">
        <v>1</v>
      </c>
      <c r="D19" s="53">
        <v>2</v>
      </c>
      <c r="E19" s="53">
        <v>1</v>
      </c>
      <c r="F19" s="53">
        <v>5</v>
      </c>
      <c r="G19" s="53">
        <v>2</v>
      </c>
      <c r="H19" s="53">
        <v>1</v>
      </c>
      <c r="I19" s="53">
        <v>6</v>
      </c>
      <c r="J19" s="55">
        <v>2.5</v>
      </c>
      <c r="K19" s="151">
        <v>1.63841761626621E-4</v>
      </c>
    </row>
    <row r="20" spans="1:12" x14ac:dyDescent="0.25">
      <c r="A20" s="52" t="s">
        <v>221</v>
      </c>
      <c r="B20" s="53">
        <v>1065</v>
      </c>
      <c r="C20" s="53">
        <v>1099</v>
      </c>
      <c r="D20" s="53">
        <v>1080</v>
      </c>
      <c r="E20" s="53">
        <v>1135</v>
      </c>
      <c r="F20" s="53">
        <v>1146</v>
      </c>
      <c r="G20" s="53">
        <v>1323</v>
      </c>
      <c r="H20" s="53">
        <v>1493</v>
      </c>
      <c r="I20" s="53">
        <v>1388</v>
      </c>
      <c r="J20" s="55">
        <v>1216.125</v>
      </c>
      <c r="K20" s="151">
        <v>7.9700824943269785E-2</v>
      </c>
    </row>
    <row r="21" spans="1:12" x14ac:dyDescent="0.25">
      <c r="A21" s="52" t="s">
        <v>222</v>
      </c>
      <c r="B21" s="53">
        <v>77</v>
      </c>
      <c r="C21" s="53">
        <v>78</v>
      </c>
      <c r="D21" s="53">
        <v>66</v>
      </c>
      <c r="E21" s="53">
        <v>73</v>
      </c>
      <c r="F21" s="53">
        <v>87</v>
      </c>
      <c r="G21" s="53">
        <v>81</v>
      </c>
      <c r="H21" s="53">
        <v>87</v>
      </c>
      <c r="I21" s="53">
        <v>78</v>
      </c>
      <c r="J21" s="55">
        <v>78.375</v>
      </c>
      <c r="K21" s="151">
        <v>5.1364392269945686E-3</v>
      </c>
    </row>
    <row r="22" spans="1:12" x14ac:dyDescent="0.25">
      <c r="A22" s="52" t="s">
        <v>223</v>
      </c>
      <c r="B22" s="53">
        <v>141</v>
      </c>
      <c r="C22" s="53">
        <v>158</v>
      </c>
      <c r="D22" s="53">
        <v>158</v>
      </c>
      <c r="E22" s="53">
        <v>164</v>
      </c>
      <c r="F22" s="53">
        <v>172</v>
      </c>
      <c r="G22" s="53">
        <v>185</v>
      </c>
      <c r="H22" s="53">
        <v>205</v>
      </c>
      <c r="I22" s="53">
        <v>194</v>
      </c>
      <c r="J22" s="55">
        <v>172.125</v>
      </c>
      <c r="K22" s="151">
        <v>1.1280505287992857E-2</v>
      </c>
    </row>
    <row r="23" spans="1:12" x14ac:dyDescent="0.25">
      <c r="A23" s="52" t="s">
        <v>183</v>
      </c>
      <c r="B23" s="53">
        <v>13765</v>
      </c>
      <c r="C23" s="53">
        <v>14110</v>
      </c>
      <c r="D23" s="53">
        <v>14263</v>
      </c>
      <c r="E23" s="53">
        <v>13735</v>
      </c>
      <c r="F23" s="53">
        <v>12623</v>
      </c>
      <c r="G23" s="53">
        <v>13890</v>
      </c>
      <c r="H23" s="53">
        <v>12900</v>
      </c>
      <c r="I23" s="53">
        <v>11864</v>
      </c>
      <c r="J23" s="55">
        <v>13393.75</v>
      </c>
      <c r="K23" s="151">
        <v>0.87778223791462207</v>
      </c>
    </row>
    <row r="24" spans="1:12" x14ac:dyDescent="0.25">
      <c r="A24" s="52" t="s">
        <v>226</v>
      </c>
      <c r="B24" s="53"/>
      <c r="C24" s="53">
        <v>4</v>
      </c>
      <c r="D24" s="53"/>
      <c r="E24" s="53">
        <v>2</v>
      </c>
      <c r="F24" s="53">
        <v>1</v>
      </c>
      <c r="G24" s="53"/>
      <c r="H24" s="53">
        <v>1</v>
      </c>
      <c r="I24" s="53"/>
      <c r="J24" s="55">
        <v>2</v>
      </c>
      <c r="K24" s="151">
        <v>1.3107340930129682E-4</v>
      </c>
    </row>
    <row r="25" spans="1:12" x14ac:dyDescent="0.25">
      <c r="A25" s="52" t="s">
        <v>230</v>
      </c>
      <c r="B25" s="53">
        <v>294</v>
      </c>
      <c r="C25" s="53">
        <v>327</v>
      </c>
      <c r="D25" s="53">
        <v>346</v>
      </c>
      <c r="E25" s="53">
        <v>325</v>
      </c>
      <c r="F25" s="53">
        <v>176</v>
      </c>
      <c r="G25" s="53">
        <v>176</v>
      </c>
      <c r="H25" s="53">
        <v>180</v>
      </c>
      <c r="I25" s="53">
        <v>152</v>
      </c>
      <c r="J25" s="55">
        <v>247</v>
      </c>
      <c r="K25" s="151">
        <v>1.6187566048710154E-2</v>
      </c>
    </row>
    <row r="26" spans="1:12" x14ac:dyDescent="0.25">
      <c r="A26" s="52" t="s">
        <v>231</v>
      </c>
      <c r="B26" s="53">
        <v>125</v>
      </c>
      <c r="C26" s="53">
        <v>111</v>
      </c>
      <c r="D26" s="53">
        <v>110</v>
      </c>
      <c r="E26" s="53">
        <v>144</v>
      </c>
      <c r="F26" s="53">
        <v>176</v>
      </c>
      <c r="G26" s="53">
        <v>176</v>
      </c>
      <c r="H26" s="53">
        <v>180</v>
      </c>
      <c r="I26" s="53">
        <v>152</v>
      </c>
      <c r="J26" s="55">
        <v>146.75</v>
      </c>
      <c r="K26" s="151">
        <v>9.617511407482654E-3</v>
      </c>
    </row>
    <row r="27" spans="1:12" x14ac:dyDescent="0.25">
      <c r="J27" s="56"/>
      <c r="K27" s="57"/>
      <c r="L27" s="150"/>
    </row>
    <row r="28" spans="1:12" x14ac:dyDescent="0.25">
      <c r="A28" s="52" t="s">
        <v>219</v>
      </c>
      <c r="B28" s="58"/>
      <c r="C28" s="53"/>
      <c r="L28" s="150"/>
    </row>
    <row r="29" spans="1:12" x14ac:dyDescent="0.25">
      <c r="A29" s="52" t="s">
        <v>183</v>
      </c>
      <c r="B29" s="59">
        <f>K23</f>
        <v>0.87778223791462207</v>
      </c>
      <c r="C29" s="58"/>
      <c r="E29" s="57"/>
      <c r="L29" s="150"/>
    </row>
    <row r="30" spans="1:12" x14ac:dyDescent="0.25">
      <c r="A30" s="52" t="s">
        <v>226</v>
      </c>
      <c r="B30" s="60">
        <f>K24</f>
        <v>1.3107340930129682E-4</v>
      </c>
      <c r="C30" s="60"/>
      <c r="L30" s="150"/>
    </row>
    <row r="31" spans="1:12" x14ac:dyDescent="0.25">
      <c r="A31" s="52" t="s">
        <v>230</v>
      </c>
      <c r="B31" s="149">
        <f>K25</f>
        <v>1.6187566048710154E-2</v>
      </c>
      <c r="C31" s="60"/>
      <c r="L31" s="150"/>
    </row>
    <row r="32" spans="1:12" x14ac:dyDescent="0.25">
      <c r="A32" s="52" t="s">
        <v>231</v>
      </c>
      <c r="B32" s="148">
        <f>K26</f>
        <v>9.617511407482654E-3</v>
      </c>
      <c r="C32" s="60"/>
      <c r="L32" s="150"/>
    </row>
    <row r="33" spans="1:3" x14ac:dyDescent="0.25">
      <c r="A33" s="52"/>
      <c r="B33" s="59"/>
      <c r="C33" s="60"/>
    </row>
    <row r="34" spans="1:3" x14ac:dyDescent="0.25">
      <c r="A34" s="52" t="s">
        <v>221</v>
      </c>
      <c r="B34" s="59">
        <f>K20</f>
        <v>7.9700824943269785E-2</v>
      </c>
      <c r="C34" s="60"/>
    </row>
    <row r="35" spans="1:3" x14ac:dyDescent="0.25">
      <c r="A35" s="52" t="s">
        <v>222</v>
      </c>
      <c r="B35" s="148">
        <f>K21</f>
        <v>5.1364392269945686E-3</v>
      </c>
      <c r="C35" s="60"/>
    </row>
    <row r="36" spans="1:3" x14ac:dyDescent="0.25">
      <c r="A36" s="52" t="s">
        <v>223</v>
      </c>
      <c r="B36" s="148">
        <f>K22</f>
        <v>1.1280505287992857E-2</v>
      </c>
      <c r="C36" s="60"/>
    </row>
    <row r="55" spans="1:6" ht="15.75" thickBot="1" x14ac:dyDescent="0.3"/>
    <row r="56" spans="1:6" ht="15.75" thickTop="1" x14ac:dyDescent="0.25">
      <c r="A56" s="24"/>
    </row>
    <row r="57" spans="1:6" x14ac:dyDescent="0.25">
      <c r="A57" s="232" t="s">
        <v>264</v>
      </c>
      <c r="B57" s="232"/>
      <c r="C57" s="232"/>
      <c r="D57" s="232"/>
      <c r="E57" s="232"/>
      <c r="F57" s="232"/>
    </row>
    <row r="58" spans="1:6" x14ac:dyDescent="0.25">
      <c r="A58" s="134" t="s">
        <v>252</v>
      </c>
      <c r="B58" s="135"/>
      <c r="C58" s="135"/>
      <c r="D58" s="135"/>
      <c r="E58" s="135"/>
      <c r="F58" s="135"/>
    </row>
  </sheetData>
  <mergeCells count="1">
    <mergeCell ref="A57:F5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zoomScale="115" zoomScaleNormal="115" workbookViewId="0"/>
  </sheetViews>
  <sheetFormatPr baseColWidth="10" defaultRowHeight="15" x14ac:dyDescent="0.25"/>
  <cols>
    <col min="1" max="1" width="35.7109375" style="42" customWidth="1"/>
    <col min="2" max="2" width="12.140625" style="41" bestFit="1" customWidth="1"/>
    <col min="3" max="9" width="11.85546875" style="41" bestFit="1" customWidth="1"/>
    <col min="10" max="11" width="11.42578125" style="42"/>
    <col min="12" max="12" width="12.42578125" style="42" bestFit="1" customWidth="1"/>
    <col min="13" max="16384" width="11.42578125" style="42"/>
  </cols>
  <sheetData>
    <row r="1" spans="1:10" x14ac:dyDescent="0.25">
      <c r="A1" s="28" t="s">
        <v>276</v>
      </c>
    </row>
    <row r="3" spans="1:10" x14ac:dyDescent="0.25">
      <c r="B3" s="42"/>
      <c r="C3" s="42"/>
      <c r="D3" s="42"/>
      <c r="E3" s="42"/>
      <c r="F3" s="42"/>
      <c r="G3" s="42"/>
      <c r="H3" s="42"/>
      <c r="I3" s="42"/>
    </row>
    <row r="4" spans="1:10" ht="30" x14ac:dyDescent="0.25">
      <c r="A4" s="43" t="s">
        <v>259</v>
      </c>
      <c r="B4" s="44" t="s">
        <v>5</v>
      </c>
      <c r="C4" s="44" t="s">
        <v>6</v>
      </c>
      <c r="D4" s="44" t="s">
        <v>7</v>
      </c>
      <c r="E4" s="44" t="s">
        <v>8</v>
      </c>
      <c r="F4" s="44" t="s">
        <v>9</v>
      </c>
      <c r="G4" s="44" t="s">
        <v>10</v>
      </c>
      <c r="H4" s="44" t="s">
        <v>11</v>
      </c>
      <c r="I4" s="44" t="s">
        <v>12</v>
      </c>
      <c r="J4" s="45" t="s">
        <v>211</v>
      </c>
    </row>
    <row r="5" spans="1:10" x14ac:dyDescent="0.25">
      <c r="A5" s="46" t="s">
        <v>235</v>
      </c>
      <c r="B5" s="47">
        <v>13800</v>
      </c>
      <c r="C5" s="47">
        <v>14100</v>
      </c>
      <c r="D5" s="47">
        <v>14300</v>
      </c>
      <c r="E5" s="47">
        <v>13700</v>
      </c>
      <c r="F5" s="47">
        <v>12600</v>
      </c>
      <c r="G5" s="47">
        <v>13900</v>
      </c>
      <c r="H5" s="47">
        <v>12900</v>
      </c>
      <c r="I5" s="47">
        <v>11900</v>
      </c>
      <c r="J5" s="47">
        <v>13400</v>
      </c>
    </row>
    <row r="6" spans="1:10" x14ac:dyDescent="0.25">
      <c r="A6" s="46" t="s">
        <v>236</v>
      </c>
      <c r="B6" s="47">
        <v>1700</v>
      </c>
      <c r="C6" s="47">
        <v>1800</v>
      </c>
      <c r="D6" s="47">
        <v>1800</v>
      </c>
      <c r="E6" s="47">
        <v>1800</v>
      </c>
      <c r="F6" s="47">
        <v>1900</v>
      </c>
      <c r="G6" s="47">
        <v>2100</v>
      </c>
      <c r="H6" s="47">
        <v>2300</v>
      </c>
      <c r="I6" s="47">
        <v>2200</v>
      </c>
      <c r="J6" s="47">
        <v>2100</v>
      </c>
    </row>
    <row r="7" spans="1:10" x14ac:dyDescent="0.25">
      <c r="A7" s="46" t="s">
        <v>237</v>
      </c>
      <c r="B7" s="48">
        <v>0.89020771513353114</v>
      </c>
      <c r="C7" s="48">
        <v>0.88673668322747001</v>
      </c>
      <c r="D7" s="48">
        <v>0.88808843621910327</v>
      </c>
      <c r="E7" s="48">
        <v>0.88381394748725883</v>
      </c>
      <c r="F7" s="48">
        <v>0.86866597724922445</v>
      </c>
      <c r="G7" s="48">
        <v>0.86864141982252219</v>
      </c>
      <c r="H7" s="48">
        <v>0.84862837971186111</v>
      </c>
      <c r="I7" s="48">
        <v>0.84361264710052464</v>
      </c>
      <c r="J7" s="49">
        <v>0.86437671343331723</v>
      </c>
    </row>
    <row r="8" spans="1:10" x14ac:dyDescent="0.25">
      <c r="A8" s="46" t="s">
        <v>238</v>
      </c>
      <c r="B8" s="48">
        <v>0.10966326925557993</v>
      </c>
      <c r="C8" s="48">
        <v>0.11320042764605999</v>
      </c>
      <c r="D8" s="48">
        <v>0.111787355607999</v>
      </c>
      <c r="E8" s="48">
        <v>0.11612154054577124</v>
      </c>
      <c r="F8" s="48">
        <v>0.13098931402964495</v>
      </c>
      <c r="G8" s="48">
        <v>0.13123359580052493</v>
      </c>
      <c r="H8" s="48">
        <v>0.15130583514242485</v>
      </c>
      <c r="I8" s="48">
        <v>0.15596200198497093</v>
      </c>
      <c r="J8" s="48">
        <v>0.1354620222544751</v>
      </c>
    </row>
    <row r="9" spans="1:10" x14ac:dyDescent="0.25">
      <c r="B9" s="42"/>
      <c r="C9" s="42"/>
      <c r="D9" s="42"/>
      <c r="E9" s="42"/>
      <c r="F9" s="42"/>
      <c r="G9" s="42"/>
      <c r="H9" s="42"/>
      <c r="I9" s="42"/>
    </row>
    <row r="28" spans="1:6" x14ac:dyDescent="0.25">
      <c r="A28" s="25" t="s">
        <v>272</v>
      </c>
    </row>
    <row r="29" spans="1:6" x14ac:dyDescent="0.25">
      <c r="A29" s="233" t="s">
        <v>263</v>
      </c>
      <c r="B29" s="233"/>
      <c r="C29" s="233"/>
      <c r="D29" s="233"/>
      <c r="E29" s="233"/>
      <c r="F29" s="233"/>
    </row>
    <row r="30" spans="1:6" x14ac:dyDescent="0.25">
      <c r="A30" s="26" t="s">
        <v>240</v>
      </c>
    </row>
  </sheetData>
  <mergeCells count="1">
    <mergeCell ref="A29:F2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/>
  </sheetViews>
  <sheetFormatPr baseColWidth="10" defaultRowHeight="15" x14ac:dyDescent="0.25"/>
  <cols>
    <col min="1" max="1" width="15.5703125" style="42" customWidth="1"/>
    <col min="2" max="2" width="12" style="42" bestFit="1" customWidth="1"/>
    <col min="3" max="16384" width="11.42578125" style="42"/>
  </cols>
  <sheetData>
    <row r="1" spans="1:10" x14ac:dyDescent="0.25">
      <c r="A1" s="28" t="s">
        <v>277</v>
      </c>
    </row>
    <row r="3" spans="1:10" ht="30" x14ac:dyDescent="0.25">
      <c r="A3" s="43"/>
      <c r="B3" s="43" t="s">
        <v>5</v>
      </c>
      <c r="C3" s="43" t="s">
        <v>6</v>
      </c>
      <c r="D3" s="43" t="s">
        <v>7</v>
      </c>
      <c r="E3" s="43" t="s">
        <v>8</v>
      </c>
      <c r="F3" s="43" t="s">
        <v>9</v>
      </c>
      <c r="G3" s="43" t="s">
        <v>10</v>
      </c>
      <c r="H3" s="43" t="s">
        <v>11</v>
      </c>
      <c r="I3" s="43" t="s">
        <v>12</v>
      </c>
      <c r="J3" s="61" t="s">
        <v>211</v>
      </c>
    </row>
    <row r="4" spans="1:10" x14ac:dyDescent="0.25">
      <c r="A4" s="43" t="s">
        <v>209</v>
      </c>
      <c r="B4" s="62">
        <v>1</v>
      </c>
      <c r="C4" s="62">
        <v>1</v>
      </c>
      <c r="D4" s="62">
        <v>2</v>
      </c>
      <c r="E4" s="62">
        <v>1</v>
      </c>
      <c r="F4" s="62">
        <v>2</v>
      </c>
      <c r="G4" s="62">
        <v>1</v>
      </c>
      <c r="H4" s="62"/>
      <c r="I4" s="62">
        <v>3</v>
      </c>
      <c r="J4" s="62">
        <f>SUM(B4:I4)</f>
        <v>11</v>
      </c>
    </row>
    <row r="5" spans="1:10" x14ac:dyDescent="0.25">
      <c r="A5" s="43" t="s">
        <v>214</v>
      </c>
      <c r="B5" s="62">
        <v>354</v>
      </c>
      <c r="C5" s="62">
        <v>365</v>
      </c>
      <c r="D5" s="62">
        <v>381</v>
      </c>
      <c r="E5" s="62">
        <v>435</v>
      </c>
      <c r="F5" s="62">
        <v>390</v>
      </c>
      <c r="G5" s="62">
        <v>486</v>
      </c>
      <c r="H5" s="62">
        <v>459</v>
      </c>
      <c r="I5" s="62">
        <v>439</v>
      </c>
      <c r="J5" s="62">
        <f t="shared" ref="J5:J7" si="0">SUM(B5:I5)</f>
        <v>3309</v>
      </c>
    </row>
    <row r="6" spans="1:10" x14ac:dyDescent="0.25">
      <c r="A6" s="43" t="s">
        <v>215</v>
      </c>
      <c r="B6" s="62">
        <v>15114</v>
      </c>
      <c r="C6" s="62">
        <v>15522</v>
      </c>
      <c r="D6" s="62">
        <v>15642</v>
      </c>
      <c r="E6" s="62">
        <v>15143</v>
      </c>
      <c r="F6" s="62">
        <v>14119</v>
      </c>
      <c r="G6" s="62">
        <v>15526</v>
      </c>
      <c r="H6" s="62">
        <v>14771</v>
      </c>
      <c r="I6" s="62">
        <v>13610</v>
      </c>
      <c r="J6" s="62">
        <f t="shared" si="0"/>
        <v>119447</v>
      </c>
    </row>
    <row r="7" spans="1:10" x14ac:dyDescent="0.25">
      <c r="A7" s="43"/>
      <c r="B7" s="62">
        <f>SUM(B4:B6)</f>
        <v>15469</v>
      </c>
      <c r="C7" s="62">
        <f t="shared" ref="C7:I7" si="1">SUM(C4:C6)</f>
        <v>15888</v>
      </c>
      <c r="D7" s="62">
        <f t="shared" si="1"/>
        <v>16025</v>
      </c>
      <c r="E7" s="62">
        <f t="shared" si="1"/>
        <v>15579</v>
      </c>
      <c r="F7" s="62">
        <f t="shared" si="1"/>
        <v>14511</v>
      </c>
      <c r="G7" s="62">
        <f t="shared" si="1"/>
        <v>16013</v>
      </c>
      <c r="H7" s="62">
        <f t="shared" si="1"/>
        <v>15230</v>
      </c>
      <c r="I7" s="62">
        <f t="shared" si="1"/>
        <v>14052</v>
      </c>
      <c r="J7" s="62">
        <f t="shared" si="0"/>
        <v>122767</v>
      </c>
    </row>
    <row r="8" spans="1:10" ht="30" x14ac:dyDescent="0.25">
      <c r="A8" s="43"/>
      <c r="B8" s="43" t="s">
        <v>5</v>
      </c>
      <c r="C8" s="43" t="s">
        <v>6</v>
      </c>
      <c r="D8" s="43" t="s">
        <v>7</v>
      </c>
      <c r="E8" s="43" t="s">
        <v>8</v>
      </c>
      <c r="F8" s="43" t="s">
        <v>9</v>
      </c>
      <c r="G8" s="43" t="s">
        <v>10</v>
      </c>
      <c r="H8" s="43" t="s">
        <v>11</v>
      </c>
      <c r="I8" s="43" t="s">
        <v>12</v>
      </c>
      <c r="J8" s="43" t="s">
        <v>211</v>
      </c>
    </row>
    <row r="9" spans="1:10" x14ac:dyDescent="0.25">
      <c r="A9" s="43" t="s">
        <v>209</v>
      </c>
      <c r="B9" s="48">
        <f>+B4/B$7</f>
        <v>6.4645419872002064E-5</v>
      </c>
      <c r="C9" s="48">
        <f t="shared" ref="C9:J11" si="2">+C4/C$7</f>
        <v>6.2940584088620342E-5</v>
      </c>
      <c r="D9" s="48">
        <f t="shared" si="2"/>
        <v>1.2480499219968798E-4</v>
      </c>
      <c r="E9" s="48">
        <f t="shared" si="2"/>
        <v>6.4188972334552923E-5</v>
      </c>
      <c r="F9" s="48">
        <f t="shared" si="2"/>
        <v>1.3782647646612916E-4</v>
      </c>
      <c r="G9" s="48">
        <f t="shared" si="2"/>
        <v>6.2449259976269284E-5</v>
      </c>
      <c r="H9" s="48">
        <f t="shared" si="2"/>
        <v>0</v>
      </c>
      <c r="I9" s="48">
        <f t="shared" si="2"/>
        <v>2.1349274124679761E-4</v>
      </c>
      <c r="J9" s="48">
        <f t="shared" si="2"/>
        <v>8.9600625575276743E-5</v>
      </c>
    </row>
    <row r="10" spans="1:10" x14ac:dyDescent="0.25">
      <c r="A10" s="43" t="s">
        <v>214</v>
      </c>
      <c r="B10" s="48">
        <f t="shared" ref="B10:I11" si="3">+B5/B$7</f>
        <v>2.2884478634688732E-2</v>
      </c>
      <c r="C10" s="48">
        <f t="shared" si="3"/>
        <v>2.2973313192346426E-2</v>
      </c>
      <c r="D10" s="48">
        <f t="shared" si="3"/>
        <v>2.3775351014040561E-2</v>
      </c>
      <c r="E10" s="48">
        <f t="shared" si="3"/>
        <v>2.792220296553052E-2</v>
      </c>
      <c r="F10" s="48">
        <f t="shared" si="3"/>
        <v>2.6876162910895184E-2</v>
      </c>
      <c r="G10" s="48">
        <f t="shared" si="3"/>
        <v>3.035034034846687E-2</v>
      </c>
      <c r="H10" s="48">
        <f t="shared" si="3"/>
        <v>3.0137885751805645E-2</v>
      </c>
      <c r="I10" s="48">
        <f t="shared" si="3"/>
        <v>3.1241104469114718E-2</v>
      </c>
      <c r="J10" s="48">
        <f t="shared" si="2"/>
        <v>2.6953497275326432E-2</v>
      </c>
    </row>
    <row r="11" spans="1:10" x14ac:dyDescent="0.25">
      <c r="A11" s="43" t="s">
        <v>215</v>
      </c>
      <c r="B11" s="48">
        <f t="shared" si="3"/>
        <v>0.97705087594543927</v>
      </c>
      <c r="C11" s="48">
        <f t="shared" si="3"/>
        <v>0.97696374622356497</v>
      </c>
      <c r="D11" s="48">
        <f t="shared" si="3"/>
        <v>0.97609984399375971</v>
      </c>
      <c r="E11" s="48">
        <f t="shared" si="3"/>
        <v>0.97201360806213488</v>
      </c>
      <c r="F11" s="48">
        <f t="shared" si="3"/>
        <v>0.97298601061263867</v>
      </c>
      <c r="G11" s="48">
        <f t="shared" si="3"/>
        <v>0.96958721039155682</v>
      </c>
      <c r="H11" s="48">
        <f t="shared" si="3"/>
        <v>0.96986211424819435</v>
      </c>
      <c r="I11" s="48">
        <f t="shared" si="3"/>
        <v>0.96854540278963852</v>
      </c>
      <c r="J11" s="49">
        <f t="shared" si="2"/>
        <v>0.97295690209909824</v>
      </c>
    </row>
    <row r="12" spans="1:10" x14ac:dyDescent="0.25">
      <c r="A12" s="63"/>
    </row>
    <row r="13" spans="1:10" x14ac:dyDescent="0.25">
      <c r="B13" s="64"/>
      <c r="C13" s="64"/>
      <c r="D13" s="64"/>
      <c r="E13" s="64"/>
      <c r="F13" s="64"/>
      <c r="G13" s="64"/>
      <c r="H13" s="64"/>
      <c r="I13" s="64"/>
      <c r="J13" s="64"/>
    </row>
    <row r="19" spans="1:6" ht="15.75" thickBot="1" x14ac:dyDescent="0.3"/>
    <row r="20" spans="1:6" ht="15.75" thickTop="1" x14ac:dyDescent="0.25">
      <c r="A20" s="22" t="s">
        <v>216</v>
      </c>
    </row>
    <row r="21" spans="1:6" x14ac:dyDescent="0.25">
      <c r="A21" s="23" t="s">
        <v>217</v>
      </c>
    </row>
    <row r="22" spans="1:6" x14ac:dyDescent="0.25">
      <c r="A22" s="23" t="s">
        <v>218</v>
      </c>
    </row>
    <row r="32" spans="1:6" x14ac:dyDescent="0.25">
      <c r="A32" s="232" t="s">
        <v>262</v>
      </c>
      <c r="B32" s="232"/>
      <c r="C32" s="232"/>
      <c r="D32" s="232"/>
      <c r="E32" s="232"/>
      <c r="F32" s="232"/>
    </row>
    <row r="33" spans="1:6" x14ac:dyDescent="0.25">
      <c r="A33" s="25" t="s">
        <v>244</v>
      </c>
      <c r="B33" s="113"/>
      <c r="C33" s="113"/>
      <c r="D33" s="113"/>
      <c r="E33" s="113"/>
      <c r="F33" s="113"/>
    </row>
    <row r="34" spans="1:6" x14ac:dyDescent="0.25">
      <c r="A34" s="113"/>
      <c r="B34" s="113"/>
      <c r="C34" s="113"/>
      <c r="D34" s="113"/>
      <c r="E34" s="113"/>
      <c r="F34" s="113"/>
    </row>
  </sheetData>
  <mergeCells count="1">
    <mergeCell ref="A32:F3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topLeftCell="A12" workbookViewId="0"/>
  </sheetViews>
  <sheetFormatPr baseColWidth="10" defaultRowHeight="15" x14ac:dyDescent="0.25"/>
  <cols>
    <col min="1" max="1" width="11.42578125" style="11"/>
    <col min="2" max="2" width="17.85546875" style="11" customWidth="1"/>
    <col min="3" max="3" width="15.7109375" style="11" customWidth="1"/>
    <col min="4" max="4" width="15.140625" style="11" customWidth="1"/>
    <col min="5" max="5" width="15" style="11" customWidth="1"/>
    <col min="6" max="16384" width="11.42578125" style="11"/>
  </cols>
  <sheetData>
    <row r="1" spans="1:23" s="131" customFormat="1" ht="12.75" x14ac:dyDescent="0.2">
      <c r="A1" s="9" t="s">
        <v>0</v>
      </c>
      <c r="B1" s="129"/>
      <c r="C1" s="129"/>
      <c r="D1" s="129"/>
      <c r="E1" s="129"/>
      <c r="F1" s="129"/>
      <c r="G1" s="129"/>
      <c r="H1" s="129"/>
      <c r="I1" s="129"/>
      <c r="J1" s="130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</row>
    <row r="2" spans="1:23" ht="60" x14ac:dyDescent="0.25">
      <c r="A2" s="31"/>
      <c r="B2" s="32" t="s">
        <v>1</v>
      </c>
      <c r="C2" s="32" t="s">
        <v>2</v>
      </c>
      <c r="D2" s="32" t="s">
        <v>3</v>
      </c>
      <c r="E2" s="32" t="s">
        <v>4</v>
      </c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3" x14ac:dyDescent="0.25">
      <c r="A3" s="31" t="s">
        <v>5</v>
      </c>
      <c r="B3" s="33">
        <v>20500</v>
      </c>
      <c r="C3" s="33">
        <v>3800</v>
      </c>
      <c r="D3" s="33">
        <v>24400</v>
      </c>
      <c r="E3" s="34">
        <v>0.16</v>
      </c>
      <c r="F3" s="35"/>
      <c r="G3" s="32"/>
      <c r="P3" s="32"/>
      <c r="Q3" s="32"/>
      <c r="R3" s="32"/>
      <c r="S3" s="32"/>
      <c r="T3" s="32"/>
      <c r="U3" s="32"/>
      <c r="V3" s="32"/>
      <c r="W3" s="32"/>
    </row>
    <row r="4" spans="1:23" x14ac:dyDescent="0.25">
      <c r="A4" s="31" t="s">
        <v>6</v>
      </c>
      <c r="B4" s="33">
        <v>21800</v>
      </c>
      <c r="C4" s="33">
        <v>4300</v>
      </c>
      <c r="D4" s="33">
        <v>26200</v>
      </c>
      <c r="E4" s="34">
        <v>0.17</v>
      </c>
      <c r="F4" s="35"/>
      <c r="G4" s="29"/>
      <c r="P4" s="29"/>
      <c r="Q4" s="29"/>
      <c r="R4" s="29"/>
      <c r="S4" s="29"/>
      <c r="T4" s="29"/>
      <c r="U4" s="29"/>
      <c r="V4" s="29"/>
      <c r="W4" s="29"/>
    </row>
    <row r="5" spans="1:23" x14ac:dyDescent="0.25">
      <c r="A5" s="31" t="s">
        <v>7</v>
      </c>
      <c r="B5" s="33">
        <v>21600</v>
      </c>
      <c r="C5" s="33">
        <v>4400</v>
      </c>
      <c r="D5" s="33">
        <v>26000</v>
      </c>
      <c r="E5" s="34">
        <v>0.17</v>
      </c>
      <c r="F5" s="35"/>
      <c r="G5" s="29"/>
      <c r="P5" s="29"/>
      <c r="Q5" s="29"/>
      <c r="R5" s="29"/>
      <c r="S5" s="29"/>
      <c r="T5" s="29"/>
      <c r="U5" s="29"/>
      <c r="V5" s="29"/>
      <c r="W5" s="29"/>
    </row>
    <row r="6" spans="1:23" x14ac:dyDescent="0.25">
      <c r="A6" s="31" t="s">
        <v>8</v>
      </c>
      <c r="B6" s="33">
        <v>21300</v>
      </c>
      <c r="C6" s="33">
        <v>5000</v>
      </c>
      <c r="D6" s="33">
        <v>26300</v>
      </c>
      <c r="E6" s="34">
        <v>0.19</v>
      </c>
      <c r="F6" s="35"/>
      <c r="G6" s="29"/>
      <c r="P6" s="29"/>
      <c r="Q6" s="29"/>
      <c r="R6" s="29"/>
      <c r="S6" s="29"/>
      <c r="T6" s="29"/>
      <c r="U6" s="29"/>
      <c r="V6" s="29"/>
      <c r="W6" s="29"/>
    </row>
    <row r="7" spans="1:23" x14ac:dyDescent="0.25">
      <c r="A7" s="31" t="s">
        <v>9</v>
      </c>
      <c r="B7" s="33">
        <v>21800</v>
      </c>
      <c r="C7" s="33">
        <v>5000</v>
      </c>
      <c r="D7" s="33">
        <v>26800</v>
      </c>
      <c r="E7" s="34">
        <v>0.19</v>
      </c>
      <c r="F7" s="35"/>
      <c r="G7" s="29"/>
      <c r="P7" s="29"/>
      <c r="Q7" s="29"/>
      <c r="R7" s="29"/>
      <c r="S7" s="29"/>
      <c r="T7" s="29"/>
      <c r="U7" s="29"/>
      <c r="V7" s="29"/>
      <c r="W7" s="29"/>
    </row>
    <row r="8" spans="1:23" x14ac:dyDescent="0.25">
      <c r="A8" s="31" t="s">
        <v>10</v>
      </c>
      <c r="B8" s="33">
        <v>21900</v>
      </c>
      <c r="C8" s="33">
        <v>5500</v>
      </c>
      <c r="D8" s="33">
        <v>27300</v>
      </c>
      <c r="E8" s="34">
        <v>0.2</v>
      </c>
      <c r="F8" s="35"/>
      <c r="G8" s="29"/>
      <c r="P8" s="29"/>
      <c r="Q8" s="29"/>
      <c r="R8" s="29"/>
      <c r="S8" s="29"/>
      <c r="T8" s="29"/>
      <c r="U8" s="29"/>
      <c r="V8" s="29"/>
      <c r="W8" s="29"/>
    </row>
    <row r="9" spans="1:23" x14ac:dyDescent="0.25">
      <c r="A9" s="31" t="s">
        <v>11</v>
      </c>
      <c r="B9" s="33">
        <v>20600</v>
      </c>
      <c r="C9" s="33">
        <v>5200</v>
      </c>
      <c r="D9" s="33">
        <v>25800</v>
      </c>
      <c r="E9" s="34">
        <v>0.2</v>
      </c>
      <c r="F9" s="35"/>
      <c r="G9" s="29"/>
      <c r="P9" s="29"/>
      <c r="Q9" s="29"/>
      <c r="R9" s="29"/>
      <c r="S9" s="29"/>
      <c r="T9" s="29"/>
      <c r="U9" s="29"/>
      <c r="V9" s="29"/>
      <c r="W9" s="29"/>
    </row>
    <row r="10" spans="1:23" x14ac:dyDescent="0.25">
      <c r="A10" s="31" t="s">
        <v>12</v>
      </c>
      <c r="B10" s="33">
        <v>18300</v>
      </c>
      <c r="C10" s="33">
        <v>4900</v>
      </c>
      <c r="D10" s="33">
        <v>23100</v>
      </c>
      <c r="E10" s="34">
        <v>0.21</v>
      </c>
      <c r="F10" s="35"/>
      <c r="G10" s="30"/>
      <c r="P10" s="29"/>
      <c r="Q10" s="29"/>
      <c r="R10" s="29"/>
      <c r="S10" s="29"/>
      <c r="T10" s="29"/>
      <c r="U10" s="29"/>
      <c r="V10" s="29"/>
      <c r="W10" s="29"/>
    </row>
    <row r="11" spans="1:23" x14ac:dyDescent="0.25">
      <c r="A11" s="31"/>
      <c r="B11" s="36"/>
      <c r="C11" s="36"/>
      <c r="D11" s="36"/>
      <c r="E11" s="37"/>
      <c r="F11" s="30"/>
      <c r="G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</row>
    <row r="12" spans="1:23" x14ac:dyDescent="0.25">
      <c r="A12" s="31"/>
      <c r="B12" s="29"/>
      <c r="C12" s="36"/>
      <c r="D12" s="29"/>
      <c r="E12" s="29"/>
      <c r="F12" s="29"/>
      <c r="G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</row>
    <row r="13" spans="1:23" x14ac:dyDescent="0.25">
      <c r="A13" s="31"/>
      <c r="B13" s="29"/>
      <c r="C13" s="29"/>
      <c r="D13" s="29"/>
      <c r="E13" s="29"/>
      <c r="F13" s="29"/>
      <c r="G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</row>
    <row r="14" spans="1:23" x14ac:dyDescent="0.25">
      <c r="A14" s="32"/>
      <c r="B14" s="29"/>
      <c r="C14" s="29"/>
      <c r="D14" s="29"/>
      <c r="E14" s="29"/>
      <c r="F14" s="29"/>
      <c r="G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</row>
    <row r="15" spans="1:23" x14ac:dyDescent="0.25">
      <c r="A15" s="31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</row>
    <row r="16" spans="1:23" x14ac:dyDescent="0.25">
      <c r="A16" s="31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</row>
    <row r="17" spans="1:23" x14ac:dyDescent="0.25">
      <c r="A17" s="31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</row>
    <row r="18" spans="1:23" x14ac:dyDescent="0.25">
      <c r="A18" s="38"/>
      <c r="B18" s="38"/>
      <c r="C18" s="38"/>
      <c r="D18" s="38"/>
      <c r="E18" s="38"/>
      <c r="F18" s="29"/>
      <c r="G18" s="209"/>
      <c r="H18" s="209"/>
      <c r="I18" s="209"/>
      <c r="J18" s="209"/>
      <c r="K18" s="209"/>
      <c r="L18" s="209"/>
      <c r="M18" s="209"/>
      <c r="N18" s="209"/>
      <c r="O18" s="209"/>
      <c r="P18" s="29"/>
      <c r="Q18" s="29"/>
      <c r="R18" s="29"/>
      <c r="S18" s="29"/>
      <c r="T18" s="29"/>
      <c r="U18" s="29"/>
      <c r="V18" s="29"/>
      <c r="W18" s="29"/>
    </row>
    <row r="19" spans="1:23" x14ac:dyDescent="0.25">
      <c r="A19" s="31"/>
      <c r="B19" s="39"/>
      <c r="C19" s="39"/>
      <c r="D19" s="39"/>
      <c r="E19" s="39"/>
      <c r="F19" s="29"/>
      <c r="G19" s="209"/>
      <c r="H19" s="209"/>
      <c r="I19" s="209"/>
      <c r="J19" s="209"/>
      <c r="K19" s="209"/>
      <c r="L19" s="209"/>
      <c r="M19" s="209"/>
      <c r="N19" s="209"/>
      <c r="O19" s="209"/>
      <c r="P19" s="29"/>
      <c r="Q19" s="29"/>
      <c r="R19" s="29"/>
      <c r="S19" s="29"/>
      <c r="T19" s="29"/>
      <c r="U19" s="29"/>
      <c r="V19" s="29"/>
      <c r="W19" s="29"/>
    </row>
    <row r="20" spans="1:23" x14ac:dyDescent="0.25">
      <c r="A20" s="31"/>
      <c r="B20" s="39"/>
      <c r="C20" s="39"/>
      <c r="D20" s="39"/>
      <c r="E20" s="39"/>
      <c r="F20" s="29"/>
      <c r="P20" s="29"/>
      <c r="Q20" s="29"/>
      <c r="R20" s="29"/>
      <c r="S20" s="29"/>
      <c r="T20" s="29"/>
      <c r="U20" s="29"/>
      <c r="V20" s="29"/>
      <c r="W20" s="29"/>
    </row>
    <row r="21" spans="1:23" x14ac:dyDescent="0.25">
      <c r="A21" s="31"/>
      <c r="B21" s="39"/>
      <c r="C21" s="39"/>
      <c r="D21" s="39"/>
      <c r="E21" s="3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</row>
    <row r="22" spans="1:23" x14ac:dyDescent="0.25">
      <c r="A22" s="31"/>
      <c r="B22" s="39"/>
      <c r="C22" s="39"/>
      <c r="D22" s="39"/>
      <c r="E22" s="3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</row>
    <row r="23" spans="1:23" x14ac:dyDescent="0.25">
      <c r="A23" s="31"/>
      <c r="B23" s="39"/>
      <c r="C23" s="39"/>
      <c r="D23" s="39"/>
      <c r="E23" s="3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</row>
    <row r="24" spans="1:23" x14ac:dyDescent="0.25">
      <c r="A24" s="31"/>
      <c r="B24" s="39"/>
      <c r="C24" s="39"/>
      <c r="D24" s="39"/>
      <c r="E24" s="3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</row>
    <row r="25" spans="1:23" x14ac:dyDescent="0.25">
      <c r="A25" s="31"/>
      <c r="B25" s="39"/>
      <c r="C25" s="39"/>
      <c r="D25" s="39"/>
      <c r="E25" s="3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</row>
    <row r="26" spans="1:23" x14ac:dyDescent="0.25">
      <c r="A26" s="31"/>
      <c r="B26" s="39"/>
      <c r="C26" s="39"/>
      <c r="D26" s="39"/>
      <c r="E26" s="3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</row>
    <row r="27" spans="1:23" x14ac:dyDescent="0.25">
      <c r="A27" s="31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</row>
    <row r="28" spans="1:23" x14ac:dyDescent="0.25">
      <c r="A28" s="38"/>
      <c r="B28" s="31"/>
      <c r="C28" s="31"/>
      <c r="D28" s="31"/>
      <c r="E28" s="31"/>
      <c r="F28" s="31"/>
      <c r="G28" s="31"/>
      <c r="H28" s="31"/>
      <c r="I28" s="31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</row>
    <row r="29" spans="1:23" x14ac:dyDescent="0.25">
      <c r="A29" s="38"/>
      <c r="B29" s="39"/>
      <c r="C29" s="39"/>
      <c r="D29" s="39"/>
      <c r="E29" s="39"/>
      <c r="F29" s="39"/>
      <c r="G29" s="39"/>
      <c r="H29" s="39"/>
      <c r="I29" s="3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</row>
    <row r="30" spans="1:23" x14ac:dyDescent="0.25">
      <c r="A30" s="38"/>
      <c r="B30" s="39"/>
      <c r="C30" s="39"/>
      <c r="D30" s="39"/>
      <c r="E30" s="39"/>
      <c r="F30" s="39"/>
      <c r="G30" s="39"/>
      <c r="H30" s="39"/>
      <c r="I30" s="3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</row>
    <row r="31" spans="1:23" x14ac:dyDescent="0.25">
      <c r="A31" s="38"/>
      <c r="B31" s="39"/>
      <c r="C31" s="39"/>
      <c r="D31" s="39"/>
      <c r="E31" s="39"/>
      <c r="F31" s="39"/>
      <c r="G31" s="39"/>
      <c r="H31" s="39"/>
      <c r="I31" s="3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</row>
    <row r="32" spans="1:23" ht="23.25" customHeight="1" x14ac:dyDescent="0.25">
      <c r="A32" s="40"/>
    </row>
    <row r="33" spans="1:9" ht="45" customHeight="1" x14ac:dyDescent="0.25">
      <c r="A33" s="210" t="s">
        <v>256</v>
      </c>
      <c r="B33" s="210"/>
      <c r="C33" s="210"/>
      <c r="D33" s="210"/>
      <c r="E33" s="210"/>
      <c r="F33" s="210"/>
      <c r="G33" s="210"/>
      <c r="H33" s="210"/>
      <c r="I33" s="210"/>
    </row>
    <row r="34" spans="1:9" x14ac:dyDescent="0.25">
      <c r="A34" s="128" t="s">
        <v>260</v>
      </c>
      <c r="B34" s="128"/>
      <c r="C34" s="128"/>
      <c r="D34" s="128"/>
      <c r="E34" s="128"/>
      <c r="F34" s="128"/>
      <c r="G34" s="128"/>
      <c r="H34" s="128"/>
      <c r="I34" s="128"/>
    </row>
    <row r="35" spans="1:9" x14ac:dyDescent="0.25">
      <c r="A35" s="128" t="s">
        <v>252</v>
      </c>
      <c r="B35" s="128"/>
      <c r="C35" s="128"/>
      <c r="D35" s="128"/>
      <c r="E35" s="128"/>
      <c r="F35" s="128"/>
      <c r="G35" s="128"/>
      <c r="H35" s="128"/>
      <c r="I35" s="128"/>
    </row>
    <row r="37" spans="1:9" ht="15.75" x14ac:dyDescent="0.25">
      <c r="A37" s="40"/>
    </row>
  </sheetData>
  <mergeCells count="3">
    <mergeCell ref="G18:O18"/>
    <mergeCell ref="G19:O19"/>
    <mergeCell ref="A33:I3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8"/>
  <sheetViews>
    <sheetView zoomScale="115" zoomScaleNormal="115" workbookViewId="0">
      <selection activeCell="A4" sqref="A4"/>
    </sheetView>
  </sheetViews>
  <sheetFormatPr baseColWidth="10" defaultRowHeight="15" x14ac:dyDescent="0.25"/>
  <cols>
    <col min="1" max="1" width="9.7109375" style="42" customWidth="1"/>
    <col min="2" max="2" width="23.7109375" style="41" customWidth="1"/>
    <col min="3" max="3" width="79.42578125" style="42" customWidth="1"/>
    <col min="4" max="4" width="4.42578125" style="42" customWidth="1"/>
    <col min="5" max="5" width="7.7109375" style="42" customWidth="1"/>
    <col min="6" max="6" width="78.140625" style="42" customWidth="1"/>
    <col min="7" max="16384" width="11.42578125" style="42"/>
  </cols>
  <sheetData>
    <row r="1" spans="1:4" x14ac:dyDescent="0.25">
      <c r="A1" s="214" t="s">
        <v>283</v>
      </c>
      <c r="B1" s="214"/>
      <c r="C1" s="214"/>
    </row>
    <row r="2" spans="1:4" x14ac:dyDescent="0.25">
      <c r="A2" s="203"/>
      <c r="B2" s="203"/>
      <c r="C2" s="203"/>
    </row>
    <row r="3" spans="1:4" x14ac:dyDescent="0.25">
      <c r="A3" s="215" t="s">
        <v>302</v>
      </c>
      <c r="B3" s="216"/>
      <c r="C3" s="216"/>
    </row>
    <row r="4" spans="1:4" x14ac:dyDescent="0.25">
      <c r="A4" s="204"/>
      <c r="B4" s="205"/>
      <c r="C4" s="205"/>
      <c r="D4" s="206"/>
    </row>
    <row r="5" spans="1:4" s="202" customFormat="1" ht="12" x14ac:dyDescent="0.2">
      <c r="A5" s="176" t="s">
        <v>13</v>
      </c>
      <c r="B5" s="177" t="s">
        <v>301</v>
      </c>
      <c r="C5" s="177" t="s">
        <v>14</v>
      </c>
    </row>
    <row r="6" spans="1:4" ht="15.75" customHeight="1" x14ac:dyDescent="0.25">
      <c r="A6" s="211" t="s">
        <v>15</v>
      </c>
      <c r="B6" s="178">
        <v>50</v>
      </c>
      <c r="C6" s="179" t="s">
        <v>16</v>
      </c>
    </row>
    <row r="7" spans="1:4" ht="22.5" x14ac:dyDescent="0.25">
      <c r="A7" s="212"/>
      <c r="B7" s="180">
        <v>25124</v>
      </c>
      <c r="C7" s="181" t="s">
        <v>17</v>
      </c>
    </row>
    <row r="8" spans="1:4" ht="33.75" x14ac:dyDescent="0.25">
      <c r="A8" s="212"/>
      <c r="B8" s="182">
        <v>34489</v>
      </c>
      <c r="C8" s="183" t="s">
        <v>18</v>
      </c>
    </row>
    <row r="9" spans="1:4" x14ac:dyDescent="0.25">
      <c r="A9" s="212"/>
      <c r="B9" s="180">
        <v>34490</v>
      </c>
      <c r="C9" s="181" t="s">
        <v>19</v>
      </c>
    </row>
    <row r="10" spans="1:4" x14ac:dyDescent="0.25">
      <c r="A10" s="212"/>
      <c r="B10" s="182">
        <v>6196</v>
      </c>
      <c r="C10" s="183" t="s">
        <v>20</v>
      </c>
    </row>
    <row r="11" spans="1:4" ht="22.5" x14ac:dyDescent="0.25">
      <c r="A11" s="212"/>
      <c r="B11" s="184">
        <v>960004</v>
      </c>
      <c r="C11" s="185" t="s">
        <v>291</v>
      </c>
    </row>
    <row r="12" spans="1:4" ht="45" x14ac:dyDescent="0.25">
      <c r="A12" s="212"/>
      <c r="B12" s="186">
        <v>960005</v>
      </c>
      <c r="C12" s="187" t="s">
        <v>294</v>
      </c>
    </row>
    <row r="13" spans="1:4" ht="22.5" x14ac:dyDescent="0.25">
      <c r="A13" s="212"/>
      <c r="B13" s="184">
        <v>980009</v>
      </c>
      <c r="C13" s="185" t="s">
        <v>295</v>
      </c>
    </row>
    <row r="14" spans="1:4" ht="22.5" x14ac:dyDescent="0.25">
      <c r="A14" s="212"/>
      <c r="B14" s="186">
        <v>960023</v>
      </c>
      <c r="C14" s="187" t="s">
        <v>297</v>
      </c>
    </row>
    <row r="15" spans="1:4" ht="22.5" x14ac:dyDescent="0.25">
      <c r="A15" s="212"/>
      <c r="B15" s="184">
        <v>970024</v>
      </c>
      <c r="C15" s="185" t="s">
        <v>296</v>
      </c>
    </row>
    <row r="16" spans="1:4" ht="22.5" x14ac:dyDescent="0.25">
      <c r="A16" s="213"/>
      <c r="B16" s="188">
        <v>980459</v>
      </c>
      <c r="C16" s="189" t="s">
        <v>298</v>
      </c>
    </row>
    <row r="17" spans="1:3" ht="22.5" x14ac:dyDescent="0.25">
      <c r="A17" s="211" t="s">
        <v>21</v>
      </c>
      <c r="B17" s="190">
        <v>2604</v>
      </c>
      <c r="C17" s="191" t="s">
        <v>22</v>
      </c>
    </row>
    <row r="18" spans="1:3" x14ac:dyDescent="0.25">
      <c r="A18" s="212"/>
      <c r="B18" s="182">
        <v>22035</v>
      </c>
      <c r="C18" s="183" t="s">
        <v>23</v>
      </c>
    </row>
    <row r="19" spans="1:3" ht="22.5" x14ac:dyDescent="0.25">
      <c r="A19" s="212"/>
      <c r="B19" s="180">
        <v>29384</v>
      </c>
      <c r="C19" s="181" t="s">
        <v>24</v>
      </c>
    </row>
    <row r="20" spans="1:3" ht="22.5" x14ac:dyDescent="0.25">
      <c r="A20" s="212"/>
      <c r="B20" s="182">
        <v>32155</v>
      </c>
      <c r="C20" s="183" t="s">
        <v>25</v>
      </c>
    </row>
    <row r="21" spans="1:3" x14ac:dyDescent="0.25">
      <c r="A21" s="212"/>
      <c r="B21" s="180">
        <v>2587</v>
      </c>
      <c r="C21" s="181" t="s">
        <v>26</v>
      </c>
    </row>
    <row r="22" spans="1:3" ht="22.5" x14ac:dyDescent="0.25">
      <c r="A22" s="212"/>
      <c r="B22" s="182">
        <v>9468</v>
      </c>
      <c r="C22" s="183" t="s">
        <v>27</v>
      </c>
    </row>
    <row r="23" spans="1:3" x14ac:dyDescent="0.25">
      <c r="A23" s="213"/>
      <c r="B23" s="192">
        <v>23004</v>
      </c>
      <c r="C23" s="193" t="s">
        <v>28</v>
      </c>
    </row>
    <row r="24" spans="1:3" ht="22.5" x14ac:dyDescent="0.25">
      <c r="A24" s="211" t="s">
        <v>29</v>
      </c>
      <c r="B24" s="178">
        <v>4105</v>
      </c>
      <c r="C24" s="179" t="s">
        <v>30</v>
      </c>
    </row>
    <row r="25" spans="1:3" x14ac:dyDescent="0.25">
      <c r="A25" s="212"/>
      <c r="B25" s="184">
        <v>4026</v>
      </c>
      <c r="C25" s="185" t="s">
        <v>299</v>
      </c>
    </row>
    <row r="26" spans="1:3" x14ac:dyDescent="0.25">
      <c r="A26" s="212"/>
      <c r="B26" s="186">
        <v>4028</v>
      </c>
      <c r="C26" s="187" t="s">
        <v>300</v>
      </c>
    </row>
    <row r="27" spans="1:3" ht="22.5" x14ac:dyDescent="0.25">
      <c r="A27" s="213"/>
      <c r="B27" s="192">
        <v>11064</v>
      </c>
      <c r="C27" s="193" t="s">
        <v>31</v>
      </c>
    </row>
    <row r="28" spans="1:3" ht="33.75" x14ac:dyDescent="0.25">
      <c r="A28" s="194" t="s">
        <v>32</v>
      </c>
      <c r="B28" s="194">
        <v>6369</v>
      </c>
      <c r="C28" s="195" t="s">
        <v>33</v>
      </c>
    </row>
    <row r="29" spans="1:3" ht="33.75" x14ac:dyDescent="0.25">
      <c r="A29" s="194" t="s">
        <v>34</v>
      </c>
      <c r="B29" s="196">
        <v>34025</v>
      </c>
      <c r="C29" s="197" t="s">
        <v>35</v>
      </c>
    </row>
    <row r="30" spans="1:3" x14ac:dyDescent="0.25">
      <c r="A30" s="211" t="s">
        <v>36</v>
      </c>
      <c r="B30" s="178">
        <v>3016</v>
      </c>
      <c r="C30" s="179" t="s">
        <v>37</v>
      </c>
    </row>
    <row r="31" spans="1:3" x14ac:dyDescent="0.25">
      <c r="A31" s="213"/>
      <c r="B31" s="198">
        <v>8300</v>
      </c>
      <c r="C31" s="199" t="s">
        <v>293</v>
      </c>
    </row>
    <row r="32" spans="1:3" x14ac:dyDescent="0.25">
      <c r="A32" s="211" t="s">
        <v>38</v>
      </c>
      <c r="B32" s="178">
        <v>4970</v>
      </c>
      <c r="C32" s="179" t="s">
        <v>40</v>
      </c>
    </row>
    <row r="33" spans="1:3" x14ac:dyDescent="0.25">
      <c r="A33" s="212"/>
      <c r="B33" s="180">
        <v>4372</v>
      </c>
      <c r="C33" s="181" t="s">
        <v>39</v>
      </c>
    </row>
    <row r="34" spans="1:3" x14ac:dyDescent="0.25">
      <c r="A34" s="212"/>
      <c r="B34" s="182">
        <v>4373</v>
      </c>
      <c r="C34" s="183" t="s">
        <v>41</v>
      </c>
    </row>
    <row r="35" spans="1:3" x14ac:dyDescent="0.25">
      <c r="A35" s="213"/>
      <c r="B35" s="200" t="s">
        <v>290</v>
      </c>
      <c r="C35" s="201" t="s">
        <v>292</v>
      </c>
    </row>
    <row r="36" spans="1:3" x14ac:dyDescent="0.25">
      <c r="A36" s="1"/>
    </row>
    <row r="38" spans="1:3" x14ac:dyDescent="0.25">
      <c r="A38" s="113" t="s">
        <v>255</v>
      </c>
    </row>
  </sheetData>
  <mergeCells count="7">
    <mergeCell ref="A32:A35"/>
    <mergeCell ref="A1:C1"/>
    <mergeCell ref="A6:A16"/>
    <mergeCell ref="A17:A23"/>
    <mergeCell ref="A24:A27"/>
    <mergeCell ref="A30:A31"/>
    <mergeCell ref="A3:C3"/>
  </mergeCells>
  <pageMargins left="0.7" right="0.7" top="0.75" bottom="0.75" header="0.3" footer="0.3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Normal="100" workbookViewId="0">
      <selection activeCell="L16" sqref="L16"/>
    </sheetView>
  </sheetViews>
  <sheetFormatPr baseColWidth="10" defaultRowHeight="15" x14ac:dyDescent="0.25"/>
  <cols>
    <col min="1" max="1" width="14.5703125" style="125" customWidth="1"/>
    <col min="2" max="2" width="11.42578125" style="125"/>
    <col min="3" max="16384" width="11.42578125" style="11"/>
  </cols>
  <sheetData>
    <row r="1" spans="1:10" s="126" customFormat="1" ht="12.75" x14ac:dyDescent="0.2">
      <c r="A1" s="217" t="s">
        <v>42</v>
      </c>
      <c r="B1" s="217"/>
      <c r="C1" s="217"/>
      <c r="D1" s="217"/>
      <c r="E1" s="217"/>
      <c r="F1" s="217"/>
      <c r="G1" s="217"/>
      <c r="H1" s="217"/>
      <c r="I1" s="217"/>
      <c r="J1" s="217"/>
    </row>
    <row r="2" spans="1:10" ht="24.75" x14ac:dyDescent="0.25">
      <c r="A2" s="120" t="s">
        <v>43</v>
      </c>
      <c r="B2" s="120" t="s">
        <v>44</v>
      </c>
    </row>
    <row r="3" spans="1:10" ht="22.5" x14ac:dyDescent="0.25">
      <c r="A3" s="121" t="s">
        <v>45</v>
      </c>
      <c r="B3" s="122">
        <v>0.99362642766573939</v>
      </c>
    </row>
    <row r="4" spans="1:10" ht="22.5" x14ac:dyDescent="0.25">
      <c r="A4" s="121" t="s">
        <v>46</v>
      </c>
      <c r="B4" s="122">
        <v>4.3004739199398317E-3</v>
      </c>
    </row>
    <row r="5" spans="1:10" ht="22.5" x14ac:dyDescent="0.25">
      <c r="A5" s="121" t="s">
        <v>47</v>
      </c>
      <c r="B5" s="122">
        <v>1.1715416620463892E-3</v>
      </c>
    </row>
    <row r="6" spans="1:10" ht="22.5" x14ac:dyDescent="0.25">
      <c r="A6" s="121" t="s">
        <v>29</v>
      </c>
      <c r="B6" s="123">
        <v>3.5194461452422391E-4</v>
      </c>
    </row>
    <row r="7" spans="1:10" ht="22.5" x14ac:dyDescent="0.25">
      <c r="A7" s="121" t="s">
        <v>48</v>
      </c>
      <c r="B7" s="123">
        <v>4.6765243299794136E-4</v>
      </c>
    </row>
    <row r="8" spans="1:10" x14ac:dyDescent="0.25">
      <c r="A8" s="121" t="s">
        <v>49</v>
      </c>
      <c r="B8" s="124">
        <v>4.8211591030715608E-6</v>
      </c>
    </row>
    <row r="9" spans="1:10" x14ac:dyDescent="0.25">
      <c r="A9" s="121" t="s">
        <v>36</v>
      </c>
      <c r="B9" s="123">
        <v>6.7496227443001843E-5</v>
      </c>
    </row>
    <row r="10" spans="1:10" x14ac:dyDescent="0.25">
      <c r="A10" s="121" t="s">
        <v>38</v>
      </c>
      <c r="B10" s="124">
        <v>9.6423182061431216E-6</v>
      </c>
    </row>
    <row r="11" spans="1:10" x14ac:dyDescent="0.25">
      <c r="A11" s="121" t="s">
        <v>50</v>
      </c>
      <c r="B11" s="124">
        <v>1</v>
      </c>
    </row>
    <row r="14" spans="1:10" ht="15" customHeight="1" x14ac:dyDescent="0.25">
      <c r="A14" s="141" t="s">
        <v>261</v>
      </c>
    </row>
    <row r="15" spans="1:10" x14ac:dyDescent="0.25">
      <c r="A15" s="141" t="s">
        <v>239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"/>
  <sheetViews>
    <sheetView zoomScale="130" zoomScaleNormal="130" workbookViewId="0">
      <selection activeCell="A3" sqref="A3:J3"/>
    </sheetView>
  </sheetViews>
  <sheetFormatPr baseColWidth="10" defaultColWidth="13.140625" defaultRowHeight="15" x14ac:dyDescent="0.25"/>
  <cols>
    <col min="1" max="1" width="35.85546875" style="29" customWidth="1"/>
    <col min="2" max="2" width="6.7109375" style="29" bestFit="1" customWidth="1"/>
    <col min="3" max="3" width="6" style="29" bestFit="1" customWidth="1"/>
    <col min="4" max="5" width="5.5703125" style="29" bestFit="1" customWidth="1"/>
    <col min="6" max="6" width="6.140625" style="29" customWidth="1"/>
    <col min="7" max="8" width="6" style="29" bestFit="1" customWidth="1"/>
    <col min="9" max="9" width="5.5703125" style="29" bestFit="1" customWidth="1"/>
    <col min="10" max="10" width="11.5703125" style="29" customWidth="1"/>
    <col min="11" max="11" width="13.140625" style="29"/>
    <col min="12" max="12" width="14.42578125" style="29" bestFit="1" customWidth="1"/>
    <col min="13" max="16384" width="13.140625" style="29"/>
  </cols>
  <sheetData>
    <row r="1" spans="1:19" s="117" customFormat="1" x14ac:dyDescent="0.25">
      <c r="A1" s="132" t="s">
        <v>280</v>
      </c>
      <c r="B1" s="132"/>
      <c r="C1" s="132"/>
      <c r="D1" s="132"/>
      <c r="E1" s="132"/>
      <c r="F1" s="132"/>
      <c r="G1" s="132"/>
      <c r="H1" s="132"/>
      <c r="I1" s="132"/>
      <c r="J1" s="132"/>
    </row>
    <row r="2" spans="1:19" s="117" customFormat="1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</row>
    <row r="3" spans="1:19" s="117" customFormat="1" x14ac:dyDescent="0.25">
      <c r="A3" s="222" t="s">
        <v>302</v>
      </c>
      <c r="B3" s="222"/>
      <c r="C3" s="222"/>
      <c r="D3" s="222"/>
      <c r="E3" s="222"/>
      <c r="F3" s="222"/>
      <c r="G3" s="222"/>
      <c r="H3" s="222"/>
      <c r="I3" s="222"/>
      <c r="J3" s="222"/>
    </row>
    <row r="5" spans="1:19" s="65" customFormat="1" ht="30" customHeight="1" x14ac:dyDescent="0.25">
      <c r="A5" s="168"/>
      <c r="B5" s="169" t="s">
        <v>5</v>
      </c>
      <c r="C5" s="169" t="s">
        <v>6</v>
      </c>
      <c r="D5" s="169" t="s">
        <v>7</v>
      </c>
      <c r="E5" s="169" t="s">
        <v>8</v>
      </c>
      <c r="F5" s="169" t="s">
        <v>9</v>
      </c>
      <c r="G5" s="169" t="s">
        <v>10</v>
      </c>
      <c r="H5" s="169" t="s">
        <v>11</v>
      </c>
      <c r="I5" s="169" t="s">
        <v>12</v>
      </c>
      <c r="J5" s="169" t="s">
        <v>54</v>
      </c>
    </row>
    <row r="6" spans="1:19" s="65" customFormat="1" x14ac:dyDescent="0.25">
      <c r="A6" s="169" t="s">
        <v>1</v>
      </c>
      <c r="B6" s="168">
        <v>453</v>
      </c>
      <c r="C6" s="168">
        <v>472</v>
      </c>
      <c r="D6" s="168">
        <v>494</v>
      </c>
      <c r="E6" s="168">
        <v>461</v>
      </c>
      <c r="F6" s="168">
        <v>444</v>
      </c>
      <c r="G6" s="168">
        <v>424</v>
      </c>
      <c r="H6" s="168">
        <v>464</v>
      </c>
      <c r="I6" s="168">
        <v>539</v>
      </c>
      <c r="J6" s="170">
        <v>468.875</v>
      </c>
      <c r="L6" s="11"/>
      <c r="M6" s="11"/>
      <c r="N6" s="11"/>
      <c r="O6" s="11"/>
      <c r="P6" s="11"/>
      <c r="Q6" s="11"/>
      <c r="R6" s="11"/>
      <c r="S6" s="11"/>
    </row>
    <row r="7" spans="1:19" s="65" customFormat="1" x14ac:dyDescent="0.25">
      <c r="A7" s="169" t="s">
        <v>2</v>
      </c>
      <c r="B7" s="168">
        <v>12</v>
      </c>
      <c r="C7" s="168">
        <v>30</v>
      </c>
      <c r="D7" s="168">
        <v>12</v>
      </c>
      <c r="E7" s="168">
        <v>52</v>
      </c>
      <c r="F7" s="168">
        <v>74</v>
      </c>
      <c r="G7" s="168">
        <v>66</v>
      </c>
      <c r="H7" s="168">
        <v>72</v>
      </c>
      <c r="I7" s="168">
        <v>57</v>
      </c>
      <c r="J7" s="170">
        <v>46.875</v>
      </c>
      <c r="L7" s="11"/>
      <c r="M7" s="11"/>
      <c r="N7" s="11"/>
      <c r="O7" s="11"/>
      <c r="P7" s="11"/>
      <c r="Q7" s="11"/>
      <c r="R7" s="11"/>
      <c r="S7" s="11"/>
    </row>
    <row r="8" spans="1:19" s="65" customFormat="1" x14ac:dyDescent="0.25">
      <c r="A8" s="171" t="s">
        <v>55</v>
      </c>
      <c r="B8" s="168">
        <v>465</v>
      </c>
      <c r="C8" s="168">
        <v>502</v>
      </c>
      <c r="D8" s="168">
        <v>506</v>
      </c>
      <c r="E8" s="168">
        <v>513</v>
      </c>
      <c r="F8" s="168">
        <v>518</v>
      </c>
      <c r="G8" s="168">
        <v>490</v>
      </c>
      <c r="H8" s="168">
        <v>536</v>
      </c>
      <c r="I8" s="168">
        <v>596</v>
      </c>
      <c r="J8" s="170">
        <v>515.75</v>
      </c>
      <c r="L8" s="11"/>
      <c r="M8" s="11"/>
      <c r="N8" s="11"/>
      <c r="O8" s="11"/>
      <c r="P8" s="11"/>
      <c r="Q8" s="11"/>
      <c r="R8" s="11"/>
      <c r="S8" s="11"/>
    </row>
    <row r="9" spans="1:19" s="65" customFormat="1" ht="25.5" x14ac:dyDescent="0.25">
      <c r="A9" s="169" t="s">
        <v>4</v>
      </c>
      <c r="B9" s="172">
        <v>2.5806451612903226E-2</v>
      </c>
      <c r="C9" s="172">
        <v>5.9760956175298807E-2</v>
      </c>
      <c r="D9" s="172">
        <v>2.3715415019762844E-2</v>
      </c>
      <c r="E9" s="172">
        <v>0.10136452241715399</v>
      </c>
      <c r="F9" s="172">
        <v>0.14285714285714285</v>
      </c>
      <c r="G9" s="172">
        <v>0.13469387755102041</v>
      </c>
      <c r="H9" s="172">
        <v>0.13432835820895522</v>
      </c>
      <c r="I9" s="172">
        <v>9.563758389261745E-2</v>
      </c>
      <c r="J9" s="172">
        <v>9.0887057682985939E-2</v>
      </c>
      <c r="L9" s="11"/>
      <c r="M9" s="11"/>
      <c r="N9" s="11"/>
      <c r="O9" s="11"/>
      <c r="P9" s="11"/>
      <c r="Q9" s="11"/>
      <c r="R9" s="11"/>
      <c r="S9" s="11"/>
    </row>
    <row r="10" spans="1:19" x14ac:dyDescent="0.25">
      <c r="A10" s="171" t="s">
        <v>56</v>
      </c>
      <c r="B10" s="168"/>
      <c r="C10" s="172">
        <v>7.9569892473118284E-2</v>
      </c>
      <c r="D10" s="172">
        <v>7.9681274900398405E-3</v>
      </c>
      <c r="E10" s="172">
        <v>1.383399209486166E-2</v>
      </c>
      <c r="F10" s="172">
        <v>9.7465886939571145E-3</v>
      </c>
      <c r="G10" s="172">
        <v>-5.4054054054054057E-2</v>
      </c>
      <c r="H10" s="172">
        <v>9.3877551020408165E-2</v>
      </c>
      <c r="I10" s="172">
        <v>0.11194029850746269</v>
      </c>
      <c r="J10" s="173">
        <v>4.0245775729646702E-2</v>
      </c>
    </row>
    <row r="11" spans="1:19" x14ac:dyDescent="0.25">
      <c r="A11" s="171" t="s">
        <v>57</v>
      </c>
      <c r="B11" s="218">
        <v>0.2817204301075269</v>
      </c>
      <c r="C11" s="219"/>
      <c r="D11" s="219"/>
      <c r="E11" s="219"/>
      <c r="F11" s="219"/>
      <c r="G11" s="219"/>
      <c r="H11" s="219"/>
      <c r="I11" s="220"/>
      <c r="J11" s="168"/>
    </row>
    <row r="12" spans="1:19" x14ac:dyDescent="0.25">
      <c r="C12" s="118"/>
      <c r="D12" s="118"/>
      <c r="E12" s="118"/>
      <c r="F12" s="118"/>
      <c r="G12" s="118"/>
      <c r="H12" s="118"/>
      <c r="I12" s="118"/>
    </row>
    <row r="15" spans="1:19" x14ac:dyDescent="0.25">
      <c r="L15" s="119"/>
    </row>
    <row r="32" spans="1:10" x14ac:dyDescent="0.25">
      <c r="A32" s="27" t="s">
        <v>289</v>
      </c>
      <c r="B32" s="27"/>
      <c r="C32" s="27"/>
      <c r="D32" s="27"/>
      <c r="E32" s="27"/>
      <c r="F32" s="27"/>
      <c r="G32" s="27"/>
      <c r="H32" s="27"/>
      <c r="I32" s="27"/>
      <c r="J32" s="27"/>
    </row>
    <row r="33" spans="1:10" x14ac:dyDescent="0.25">
      <c r="A33" s="221" t="s">
        <v>270</v>
      </c>
      <c r="B33" s="221"/>
      <c r="C33" s="221"/>
      <c r="D33" s="221"/>
      <c r="E33" s="221"/>
      <c r="F33" s="221"/>
      <c r="G33" s="221"/>
      <c r="H33" s="221"/>
      <c r="I33" s="221"/>
      <c r="J33" s="221"/>
    </row>
    <row r="34" spans="1:10" x14ac:dyDescent="0.25">
      <c r="A34" s="221" t="s">
        <v>254</v>
      </c>
      <c r="B34" s="221"/>
      <c r="C34" s="221"/>
      <c r="D34" s="221"/>
      <c r="E34" s="221"/>
      <c r="F34" s="221"/>
      <c r="G34" s="221"/>
      <c r="H34" s="221"/>
      <c r="I34" s="221"/>
      <c r="J34" s="221"/>
    </row>
  </sheetData>
  <mergeCells count="4">
    <mergeCell ref="B11:I11"/>
    <mergeCell ref="A33:J33"/>
    <mergeCell ref="A34:J34"/>
    <mergeCell ref="A3:J3"/>
  </mergeCells>
  <pageMargins left="0.7" right="0.7" top="0.75" bottom="0.75" header="0.3" footer="0.3"/>
  <pageSetup paperSize="9"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0"/>
  <sheetViews>
    <sheetView tabSelected="1" workbookViewId="0">
      <selection activeCell="A4" sqref="A4"/>
    </sheetView>
  </sheetViews>
  <sheetFormatPr baseColWidth="10" defaultRowHeight="15" x14ac:dyDescent="0.25"/>
  <cols>
    <col min="1" max="1" width="32.5703125" style="29" customWidth="1"/>
    <col min="2" max="5" width="5.140625" style="29" bestFit="1" customWidth="1"/>
    <col min="6" max="6" width="5" style="29" bestFit="1" customWidth="1"/>
    <col min="7" max="7" width="4.85546875" style="29" bestFit="1" customWidth="1"/>
    <col min="8" max="9" width="5" style="29" bestFit="1" customWidth="1"/>
    <col min="10" max="10" width="8.5703125" style="29" customWidth="1"/>
    <col min="11" max="11" width="17.85546875" style="29" customWidth="1"/>
    <col min="12" max="12" width="10.7109375" style="29" customWidth="1"/>
    <col min="13" max="13" width="8.42578125" style="29" bestFit="1" customWidth="1"/>
    <col min="14" max="14" width="13.140625" style="29" bestFit="1" customWidth="1"/>
    <col min="15" max="15" width="14.42578125" style="29" bestFit="1" customWidth="1"/>
    <col min="16" max="20" width="4.42578125" style="29" bestFit="1" customWidth="1"/>
    <col min="21" max="21" width="6.7109375" style="29" bestFit="1" customWidth="1"/>
    <col min="22" max="22" width="8" style="29" bestFit="1" customWidth="1"/>
    <col min="23" max="16384" width="11.42578125" style="29"/>
  </cols>
  <sheetData>
    <row r="1" spans="1:19" ht="15" customHeight="1" x14ac:dyDescent="0.25">
      <c r="A1" s="132" t="s">
        <v>278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9" ht="15" customHeight="1" x14ac:dyDescent="0.25">
      <c r="A2" s="13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9" x14ac:dyDescent="0.25">
      <c r="A3" s="235" t="s">
        <v>302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19" ht="15" customHeight="1" x14ac:dyDescent="0.25">
      <c r="A4" s="13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P4" s="208"/>
    </row>
    <row r="5" spans="1:19" ht="15" customHeight="1" x14ac:dyDescent="0.25">
      <c r="A5" s="227"/>
      <c r="B5" s="224">
        <v>2016</v>
      </c>
      <c r="C5" s="224">
        <v>2017</v>
      </c>
      <c r="D5" s="224">
        <v>2018</v>
      </c>
      <c r="E5" s="224">
        <v>2019</v>
      </c>
      <c r="F5" s="224">
        <v>2020</v>
      </c>
      <c r="G5" s="224">
        <v>2021</v>
      </c>
      <c r="H5" s="224">
        <v>2022</v>
      </c>
      <c r="I5" s="224">
        <v>2023</v>
      </c>
      <c r="J5" s="225" t="s">
        <v>59</v>
      </c>
      <c r="K5" s="225"/>
      <c r="L5" s="225"/>
    </row>
    <row r="6" spans="1:19" ht="30" x14ac:dyDescent="0.25">
      <c r="A6" s="227"/>
      <c r="B6" s="224"/>
      <c r="C6" s="224"/>
      <c r="D6" s="224"/>
      <c r="E6" s="224"/>
      <c r="F6" s="224"/>
      <c r="G6" s="224"/>
      <c r="H6" s="224"/>
      <c r="I6" s="224"/>
      <c r="J6" s="154" t="s">
        <v>284</v>
      </c>
      <c r="K6" s="154" t="s">
        <v>60</v>
      </c>
      <c r="L6" s="155" t="s">
        <v>285</v>
      </c>
    </row>
    <row r="7" spans="1:19" x14ac:dyDescent="0.25">
      <c r="A7" s="166" t="s">
        <v>61</v>
      </c>
      <c r="B7" s="156" t="s">
        <v>286</v>
      </c>
      <c r="C7" s="156" t="s">
        <v>286</v>
      </c>
      <c r="D7" s="156" t="s">
        <v>286</v>
      </c>
      <c r="E7" s="156" t="s">
        <v>286</v>
      </c>
      <c r="F7" s="156" t="s">
        <v>286</v>
      </c>
      <c r="G7" s="156" t="s">
        <v>286</v>
      </c>
      <c r="H7" s="156" t="s">
        <v>286</v>
      </c>
      <c r="I7" s="156" t="s">
        <v>286</v>
      </c>
      <c r="J7" s="156" t="s">
        <v>286</v>
      </c>
      <c r="K7" s="160">
        <v>6092</v>
      </c>
      <c r="L7" s="163">
        <v>0.3</v>
      </c>
      <c r="O7" s="175"/>
    </row>
    <row r="8" spans="1:19" x14ac:dyDescent="0.25">
      <c r="A8" s="167" t="s">
        <v>287</v>
      </c>
      <c r="B8" s="157">
        <v>9</v>
      </c>
      <c r="C8" s="157">
        <v>5</v>
      </c>
      <c r="D8" s="157">
        <v>14</v>
      </c>
      <c r="E8" s="157">
        <v>23</v>
      </c>
      <c r="F8" s="157">
        <v>20</v>
      </c>
      <c r="G8" s="157">
        <v>18</v>
      </c>
      <c r="H8" s="157">
        <v>5</v>
      </c>
      <c r="I8" s="157" t="s">
        <v>286</v>
      </c>
      <c r="J8" s="157">
        <v>12</v>
      </c>
      <c r="K8" s="161">
        <v>10585</v>
      </c>
      <c r="L8" s="164">
        <f>J8/K8*1000</f>
        <v>1.1336797354747286</v>
      </c>
      <c r="N8" s="174"/>
      <c r="O8" s="174"/>
      <c r="S8" s="207"/>
    </row>
    <row r="9" spans="1:19" x14ac:dyDescent="0.25">
      <c r="A9" s="166" t="s">
        <v>62</v>
      </c>
      <c r="B9" s="156">
        <v>34</v>
      </c>
      <c r="C9" s="156">
        <v>24</v>
      </c>
      <c r="D9" s="156">
        <v>26</v>
      </c>
      <c r="E9" s="156">
        <v>38</v>
      </c>
      <c r="F9" s="156">
        <v>66</v>
      </c>
      <c r="G9" s="156">
        <v>46</v>
      </c>
      <c r="H9" s="156">
        <v>51</v>
      </c>
      <c r="I9" s="156">
        <v>56</v>
      </c>
      <c r="J9" s="156">
        <v>43</v>
      </c>
      <c r="K9" s="160">
        <v>32358</v>
      </c>
      <c r="L9" s="163">
        <f t="shared" ref="L9:L13" si="0">J9/K9*1000</f>
        <v>1.328883120093949</v>
      </c>
      <c r="N9" s="174"/>
      <c r="O9" s="174"/>
    </row>
    <row r="10" spans="1:19" x14ac:dyDescent="0.25">
      <c r="A10" s="167" t="s">
        <v>63</v>
      </c>
      <c r="B10" s="157" t="s">
        <v>286</v>
      </c>
      <c r="C10" s="157">
        <v>12</v>
      </c>
      <c r="D10" s="157">
        <v>25</v>
      </c>
      <c r="E10" s="157">
        <v>21</v>
      </c>
      <c r="F10" s="157">
        <v>12</v>
      </c>
      <c r="G10" s="157">
        <v>7</v>
      </c>
      <c r="H10" s="157" t="s">
        <v>286</v>
      </c>
      <c r="I10" s="157" t="s">
        <v>286</v>
      </c>
      <c r="J10" s="157">
        <v>11</v>
      </c>
      <c r="K10" s="161">
        <v>11151</v>
      </c>
      <c r="L10" s="164">
        <f t="shared" si="0"/>
        <v>0.98645861357725773</v>
      </c>
      <c r="N10" s="174"/>
      <c r="O10" s="174"/>
    </row>
    <row r="11" spans="1:19" x14ac:dyDescent="0.25">
      <c r="A11" s="166" t="s">
        <v>64</v>
      </c>
      <c r="B11" s="156">
        <v>67</v>
      </c>
      <c r="C11" s="156">
        <v>60</v>
      </c>
      <c r="D11" s="156">
        <v>55</v>
      </c>
      <c r="E11" s="156">
        <v>84</v>
      </c>
      <c r="F11" s="156">
        <v>84</v>
      </c>
      <c r="G11" s="156">
        <v>82</v>
      </c>
      <c r="H11" s="156">
        <v>76</v>
      </c>
      <c r="I11" s="156">
        <v>83</v>
      </c>
      <c r="J11" s="156">
        <v>74</v>
      </c>
      <c r="K11" s="160">
        <v>278786</v>
      </c>
      <c r="L11" s="163">
        <f t="shared" si="0"/>
        <v>0.26543657142037264</v>
      </c>
      <c r="N11" s="174"/>
      <c r="O11" s="174"/>
    </row>
    <row r="12" spans="1:19" x14ac:dyDescent="0.25">
      <c r="A12" s="167" t="s">
        <v>65</v>
      </c>
      <c r="B12" s="157">
        <v>351</v>
      </c>
      <c r="C12" s="157">
        <v>400</v>
      </c>
      <c r="D12" s="157">
        <v>383</v>
      </c>
      <c r="E12" s="157">
        <v>345</v>
      </c>
      <c r="F12" s="157">
        <v>335</v>
      </c>
      <c r="G12" s="157">
        <v>337</v>
      </c>
      <c r="H12" s="157">
        <v>399</v>
      </c>
      <c r="I12" s="157">
        <v>452</v>
      </c>
      <c r="J12" s="157">
        <v>375</v>
      </c>
      <c r="K12" s="161">
        <v>271407</v>
      </c>
      <c r="L12" s="164">
        <f t="shared" si="0"/>
        <v>1.3816887552642343</v>
      </c>
      <c r="N12" s="174"/>
      <c r="O12" s="174"/>
    </row>
    <row r="13" spans="1:19" x14ac:dyDescent="0.25">
      <c r="A13" s="158" t="s">
        <v>66</v>
      </c>
      <c r="B13" s="159">
        <v>465</v>
      </c>
      <c r="C13" s="159">
        <v>502</v>
      </c>
      <c r="D13" s="159">
        <v>506</v>
      </c>
      <c r="E13" s="159">
        <v>513</v>
      </c>
      <c r="F13" s="159">
        <v>518</v>
      </c>
      <c r="G13" s="159">
        <v>490</v>
      </c>
      <c r="H13" s="159">
        <v>536</v>
      </c>
      <c r="I13" s="159">
        <v>596</v>
      </c>
      <c r="J13" s="159">
        <v>516</v>
      </c>
      <c r="K13" s="162">
        <v>610379</v>
      </c>
      <c r="L13" s="165">
        <f t="shared" si="0"/>
        <v>0.84537639728758684</v>
      </c>
      <c r="O13" s="174"/>
    </row>
    <row r="15" spans="1:19" x14ac:dyDescent="0.25">
      <c r="A15" s="228" t="s">
        <v>288</v>
      </c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</row>
    <row r="16" spans="1:19" x14ac:dyDescent="0.25">
      <c r="A16" s="226" t="s">
        <v>269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127"/>
      <c r="N16" s="127"/>
    </row>
    <row r="17" spans="1:14" ht="20.25" customHeight="1" x14ac:dyDescent="0.25">
      <c r="A17" s="226" t="s">
        <v>253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139"/>
      <c r="N17" s="127"/>
    </row>
    <row r="18" spans="1:14" ht="15" customHeight="1" x14ac:dyDescent="0.25">
      <c r="A18" s="223" t="s">
        <v>243</v>
      </c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</row>
    <row r="19" spans="1:14" x14ac:dyDescent="0.25">
      <c r="A19" s="140" t="s">
        <v>67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39"/>
      <c r="M19" s="139"/>
      <c r="N19" s="127"/>
    </row>
    <row r="20" spans="1:14" x14ac:dyDescent="0.25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39"/>
      <c r="M20" s="139"/>
      <c r="N20" s="127"/>
    </row>
  </sheetData>
  <mergeCells count="15">
    <mergeCell ref="A3:L3"/>
    <mergeCell ref="A18:N18"/>
    <mergeCell ref="H5:H6"/>
    <mergeCell ref="I5:I6"/>
    <mergeCell ref="J5:L5"/>
    <mergeCell ref="A16:L16"/>
    <mergeCell ref="A17:L17"/>
    <mergeCell ref="B5:B6"/>
    <mergeCell ref="C5:C6"/>
    <mergeCell ref="D5:D6"/>
    <mergeCell ref="E5:E6"/>
    <mergeCell ref="F5:F6"/>
    <mergeCell ref="G5:G6"/>
    <mergeCell ref="A5:A6"/>
    <mergeCell ref="A15:O15"/>
  </mergeCells>
  <pageMargins left="0.7" right="0.7" top="0.75" bottom="0.75" header="0.3" footer="0.3"/>
  <pageSetup paperSize="9" scale="9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zoomScaleNormal="100" workbookViewId="0">
      <selection activeCell="K9" sqref="K9"/>
    </sheetView>
  </sheetViews>
  <sheetFormatPr baseColWidth="10" defaultRowHeight="15" x14ac:dyDescent="0.25"/>
  <cols>
    <col min="1" max="1" width="44.7109375" style="93" customWidth="1"/>
    <col min="2" max="2" width="7" style="94" bestFit="1" customWidth="1"/>
    <col min="3" max="9" width="6.140625" style="94" bestFit="1" customWidth="1"/>
    <col min="10" max="16384" width="11.42578125" style="93"/>
  </cols>
  <sheetData>
    <row r="1" spans="1:10" ht="29.25" customHeight="1" x14ac:dyDescent="0.25">
      <c r="A1" s="3" t="s">
        <v>76</v>
      </c>
      <c r="B1" s="4"/>
      <c r="C1" s="4"/>
      <c r="D1" s="4"/>
      <c r="E1" s="4"/>
      <c r="F1" s="4"/>
      <c r="G1" s="4"/>
      <c r="H1" s="4"/>
      <c r="I1" s="4"/>
    </row>
    <row r="2" spans="1:10" ht="15.75" thickBot="1" x14ac:dyDescent="0.3"/>
    <row r="3" spans="1:10" ht="15.75" thickBot="1" x14ac:dyDescent="0.3">
      <c r="A3" s="95" t="s">
        <v>69</v>
      </c>
      <c r="B3" s="96">
        <v>2016</v>
      </c>
      <c r="C3" s="96">
        <v>2017</v>
      </c>
      <c r="D3" s="96">
        <v>2018</v>
      </c>
      <c r="E3" s="96">
        <v>2019</v>
      </c>
      <c r="F3" s="96">
        <v>2020</v>
      </c>
      <c r="G3" s="97">
        <v>2021</v>
      </c>
      <c r="H3" s="98">
        <v>2022</v>
      </c>
      <c r="I3" s="96">
        <v>2023</v>
      </c>
    </row>
    <row r="4" spans="1:10" ht="36.75" thickBot="1" x14ac:dyDescent="0.3">
      <c r="A4" s="99" t="s">
        <v>70</v>
      </c>
      <c r="B4" s="100">
        <v>3800</v>
      </c>
      <c r="C4" s="100">
        <v>4300</v>
      </c>
      <c r="D4" s="100">
        <v>4400</v>
      </c>
      <c r="E4" s="100">
        <v>5000</v>
      </c>
      <c r="F4" s="100">
        <v>5000</v>
      </c>
      <c r="G4" s="101">
        <v>5500</v>
      </c>
      <c r="H4" s="102">
        <v>4900</v>
      </c>
      <c r="I4" s="100">
        <v>4400</v>
      </c>
      <c r="J4" s="103"/>
    </row>
    <row r="5" spans="1:10" ht="45.75" thickBot="1" x14ac:dyDescent="0.3">
      <c r="A5" s="99" t="s">
        <v>71</v>
      </c>
      <c r="B5" s="104">
        <v>0</v>
      </c>
      <c r="C5" s="104">
        <v>0</v>
      </c>
      <c r="D5" s="104">
        <v>0</v>
      </c>
      <c r="E5" s="104">
        <v>0</v>
      </c>
      <c r="F5" s="104">
        <v>0</v>
      </c>
      <c r="G5" s="105">
        <v>0</v>
      </c>
      <c r="H5" s="106">
        <v>300</v>
      </c>
      <c r="I5" s="104">
        <v>500</v>
      </c>
      <c r="J5" s="103"/>
    </row>
    <row r="6" spans="1:10" ht="18.75" thickBot="1" x14ac:dyDescent="0.3">
      <c r="A6" s="99" t="s">
        <v>72</v>
      </c>
      <c r="B6" s="104">
        <v>0</v>
      </c>
      <c r="C6" s="104">
        <v>0</v>
      </c>
      <c r="D6" s="104">
        <v>0</v>
      </c>
      <c r="E6" s="104">
        <v>0</v>
      </c>
      <c r="F6" s="104">
        <v>0</v>
      </c>
      <c r="G6" s="105">
        <v>0</v>
      </c>
      <c r="H6" s="106">
        <v>100</v>
      </c>
      <c r="I6" s="104">
        <v>200</v>
      </c>
      <c r="J6" s="103"/>
    </row>
    <row r="7" spans="1:10" ht="18.75" thickBot="1" x14ac:dyDescent="0.3">
      <c r="A7" s="99" t="s">
        <v>73</v>
      </c>
      <c r="B7" s="100">
        <v>20500</v>
      </c>
      <c r="C7" s="100">
        <v>21800</v>
      </c>
      <c r="D7" s="100">
        <v>21600</v>
      </c>
      <c r="E7" s="100">
        <v>21300</v>
      </c>
      <c r="F7" s="100">
        <v>21800</v>
      </c>
      <c r="G7" s="107">
        <v>21900</v>
      </c>
      <c r="H7" s="100">
        <v>20500</v>
      </c>
      <c r="I7" s="100">
        <v>18100</v>
      </c>
      <c r="J7" s="103"/>
    </row>
    <row r="8" spans="1:10" ht="15.75" thickBot="1" x14ac:dyDescent="0.3">
      <c r="A8" s="108" t="s">
        <v>74</v>
      </c>
      <c r="B8" s="109">
        <v>24400</v>
      </c>
      <c r="C8" s="109">
        <v>26200</v>
      </c>
      <c r="D8" s="109">
        <v>26000</v>
      </c>
      <c r="E8" s="109">
        <v>26300</v>
      </c>
      <c r="F8" s="109">
        <v>26800</v>
      </c>
      <c r="G8" s="110">
        <v>27300</v>
      </c>
      <c r="H8" s="111">
        <v>25800</v>
      </c>
      <c r="I8" s="109">
        <v>23100</v>
      </c>
      <c r="J8" s="103"/>
    </row>
    <row r="9" spans="1:10" ht="30" customHeight="1" x14ac:dyDescent="0.25">
      <c r="A9" s="229" t="s">
        <v>273</v>
      </c>
      <c r="B9" s="229"/>
      <c r="C9" s="229"/>
      <c r="D9" s="229"/>
      <c r="E9" s="229"/>
      <c r="F9" s="229"/>
      <c r="G9" s="229"/>
      <c r="H9" s="229"/>
      <c r="I9" s="229"/>
    </row>
    <row r="10" spans="1:10" ht="30" customHeight="1" x14ac:dyDescent="0.25">
      <c r="A10" s="229" t="s">
        <v>249</v>
      </c>
      <c r="B10" s="230"/>
      <c r="C10" s="230"/>
      <c r="D10" s="230"/>
      <c r="E10" s="230"/>
      <c r="F10" s="230"/>
      <c r="G10" s="230"/>
      <c r="H10" s="230"/>
      <c r="I10" s="230"/>
    </row>
    <row r="11" spans="1:10" ht="30" customHeight="1" x14ac:dyDescent="0.25">
      <c r="A11" s="229" t="s">
        <v>250</v>
      </c>
      <c r="B11" s="230"/>
      <c r="C11" s="230"/>
      <c r="D11" s="230"/>
      <c r="E11" s="230"/>
      <c r="F11" s="230"/>
      <c r="G11" s="230"/>
      <c r="H11" s="230"/>
      <c r="I11" s="230"/>
    </row>
    <row r="12" spans="1:10" ht="30" customHeight="1" x14ac:dyDescent="0.25">
      <c r="A12" s="229" t="s">
        <v>251</v>
      </c>
      <c r="B12" s="230"/>
      <c r="C12" s="230"/>
      <c r="D12" s="230"/>
      <c r="E12" s="230"/>
      <c r="F12" s="230"/>
      <c r="G12" s="230"/>
      <c r="H12" s="230"/>
      <c r="I12" s="230"/>
    </row>
    <row r="13" spans="1:10" x14ac:dyDescent="0.25">
      <c r="A13" s="112"/>
      <c r="B13" s="113"/>
      <c r="C13" s="113"/>
      <c r="D13" s="113"/>
      <c r="E13" s="113"/>
      <c r="F13" s="113"/>
      <c r="G13" s="113"/>
      <c r="H13" s="113"/>
      <c r="I13" s="113"/>
    </row>
    <row r="14" spans="1:10" x14ac:dyDescent="0.25">
      <c r="B14" s="114"/>
      <c r="C14" s="114"/>
      <c r="D14" s="114"/>
      <c r="E14" s="114"/>
      <c r="F14" s="114"/>
      <c r="G14" s="114"/>
      <c r="H14" s="114"/>
      <c r="I14" s="114"/>
      <c r="J14" s="114"/>
    </row>
    <row r="15" spans="1:10" x14ac:dyDescent="0.25">
      <c r="A15" s="115"/>
      <c r="B15" s="114"/>
      <c r="C15" s="114"/>
      <c r="D15" s="114"/>
      <c r="E15" s="114"/>
      <c r="F15" s="114"/>
      <c r="G15" s="114"/>
      <c r="H15" s="114"/>
      <c r="I15" s="114"/>
      <c r="J15" s="114"/>
    </row>
    <row r="16" spans="1:10" x14ac:dyDescent="0.25">
      <c r="A16" s="112"/>
      <c r="B16" s="116"/>
      <c r="C16" s="116"/>
      <c r="D16" s="116"/>
      <c r="E16" s="116"/>
      <c r="F16" s="116"/>
      <c r="G16" s="116"/>
      <c r="H16" s="116"/>
      <c r="I16" s="116"/>
      <c r="J16" s="114"/>
    </row>
    <row r="17" spans="1:10" x14ac:dyDescent="0.25">
      <c r="A17" s="112"/>
      <c r="B17" s="116"/>
      <c r="C17" s="116"/>
      <c r="D17" s="116"/>
      <c r="E17" s="116"/>
      <c r="F17" s="116"/>
      <c r="G17" s="116"/>
      <c r="H17" s="116"/>
      <c r="I17" s="116"/>
      <c r="J17" s="114"/>
    </row>
    <row r="18" spans="1:10" x14ac:dyDescent="0.25">
      <c r="A18" s="112"/>
      <c r="B18" s="116"/>
      <c r="C18" s="116"/>
      <c r="D18" s="116"/>
      <c r="E18" s="116"/>
      <c r="F18" s="116"/>
      <c r="G18" s="116"/>
      <c r="H18" s="116"/>
      <c r="I18" s="116"/>
      <c r="J18" s="114"/>
    </row>
    <row r="19" spans="1:10" x14ac:dyDescent="0.25">
      <c r="A19" s="112"/>
      <c r="B19" s="116"/>
      <c r="C19" s="116"/>
      <c r="D19" s="133"/>
      <c r="E19" s="116"/>
      <c r="F19" s="116"/>
      <c r="G19" s="116"/>
      <c r="H19" s="116"/>
      <c r="I19" s="116"/>
      <c r="J19" s="114"/>
    </row>
    <row r="20" spans="1:10" x14ac:dyDescent="0.25">
      <c r="B20" s="116"/>
      <c r="C20" s="116"/>
      <c r="D20" s="116"/>
      <c r="E20" s="116"/>
      <c r="F20" s="116"/>
      <c r="G20" s="116"/>
      <c r="H20" s="116"/>
      <c r="I20" s="116"/>
      <c r="J20" s="114"/>
    </row>
  </sheetData>
  <mergeCells count="4">
    <mergeCell ref="A9:I9"/>
    <mergeCell ref="A10:I10"/>
    <mergeCell ref="A11:I11"/>
    <mergeCell ref="A12:I1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"/>
  <sheetViews>
    <sheetView topLeftCell="A30" zoomScale="76" zoomScaleNormal="100" workbookViewId="0">
      <selection activeCell="J5" sqref="J5"/>
    </sheetView>
  </sheetViews>
  <sheetFormatPr baseColWidth="10" defaultRowHeight="15" x14ac:dyDescent="0.25"/>
  <cols>
    <col min="1" max="1" width="15.140625" style="92" customWidth="1"/>
    <col min="2" max="9" width="9" style="92" bestFit="1" customWidth="1"/>
    <col min="10" max="10" width="13.42578125" style="77" customWidth="1"/>
    <col min="11" max="11" width="13.85546875" style="77" bestFit="1" customWidth="1"/>
    <col min="12" max="12" width="11.5703125" style="78" bestFit="1" customWidth="1"/>
    <col min="13" max="13" width="1.7109375" style="42" customWidth="1"/>
    <col min="14" max="16384" width="11.42578125" style="42"/>
  </cols>
  <sheetData>
    <row r="1" spans="1:17" x14ac:dyDescent="0.25">
      <c r="A1" s="4" t="s">
        <v>245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75"/>
      <c r="N1" s="75"/>
      <c r="O1" s="75"/>
      <c r="P1" s="75"/>
      <c r="Q1" s="75"/>
    </row>
    <row r="2" spans="1:17" x14ac:dyDescent="0.25">
      <c r="A2" s="76" t="s">
        <v>77</v>
      </c>
      <c r="B2" s="76"/>
      <c r="C2" s="76"/>
      <c r="D2" s="76"/>
      <c r="E2" s="76"/>
      <c r="F2" s="76"/>
      <c r="G2" s="76"/>
      <c r="H2" s="76"/>
      <c r="I2" s="76"/>
    </row>
    <row r="3" spans="1:17" ht="15.75" thickBot="1" x14ac:dyDescent="0.3">
      <c r="A3" s="76"/>
      <c r="B3" s="231" t="s">
        <v>78</v>
      </c>
      <c r="C3" s="231"/>
      <c r="D3" s="231"/>
      <c r="E3" s="231"/>
      <c r="F3" s="231"/>
      <c r="G3" s="231"/>
      <c r="H3" s="231"/>
      <c r="I3" s="231"/>
      <c r="J3" s="231"/>
    </row>
    <row r="4" spans="1:17" ht="45.75" thickTop="1" x14ac:dyDescent="0.25">
      <c r="A4" s="79" t="s">
        <v>79</v>
      </c>
      <c r="B4" s="80">
        <v>2016</v>
      </c>
      <c r="C4" s="80">
        <v>2017</v>
      </c>
      <c r="D4" s="80">
        <v>2018</v>
      </c>
      <c r="E4" s="80">
        <v>2019</v>
      </c>
      <c r="F4" s="80">
        <v>2020</v>
      </c>
      <c r="G4" s="80">
        <v>2021</v>
      </c>
      <c r="H4" s="80">
        <v>2022</v>
      </c>
      <c r="I4" s="80">
        <v>2023</v>
      </c>
      <c r="J4" s="81" t="s">
        <v>59</v>
      </c>
      <c r="K4" s="81" t="s">
        <v>80</v>
      </c>
      <c r="L4" s="79" t="s">
        <v>81</v>
      </c>
    </row>
    <row r="5" spans="1:17" x14ac:dyDescent="0.25">
      <c r="A5" s="82" t="s">
        <v>82</v>
      </c>
      <c r="B5" s="83">
        <v>183</v>
      </c>
      <c r="C5" s="83">
        <v>162</v>
      </c>
      <c r="D5" s="83">
        <v>178</v>
      </c>
      <c r="E5" s="83">
        <v>210</v>
      </c>
      <c r="F5" s="83">
        <v>257</v>
      </c>
      <c r="G5" s="83">
        <v>271</v>
      </c>
      <c r="H5" s="83">
        <v>244</v>
      </c>
      <c r="I5" s="83">
        <v>244</v>
      </c>
      <c r="J5" s="77">
        <v>218.625</v>
      </c>
      <c r="K5" s="77">
        <v>653662.875</v>
      </c>
      <c r="L5" s="78">
        <v>3.3446139954024501</v>
      </c>
    </row>
    <row r="6" spans="1:17" x14ac:dyDescent="0.25">
      <c r="A6" s="82" t="s">
        <v>83</v>
      </c>
      <c r="B6" s="83">
        <v>214</v>
      </c>
      <c r="C6" s="83">
        <v>229</v>
      </c>
      <c r="D6" s="83">
        <v>227</v>
      </c>
      <c r="E6" s="83">
        <v>225</v>
      </c>
      <c r="F6" s="83">
        <v>228</v>
      </c>
      <c r="G6" s="83">
        <v>209</v>
      </c>
      <c r="H6" s="83">
        <v>201</v>
      </c>
      <c r="I6" s="83">
        <v>219</v>
      </c>
      <c r="J6" s="77">
        <v>219</v>
      </c>
      <c r="K6" s="77">
        <v>530883.125</v>
      </c>
      <c r="L6" s="78">
        <v>4.1252017569780506</v>
      </c>
    </row>
    <row r="7" spans="1:17" x14ac:dyDescent="0.25">
      <c r="A7" s="82" t="s">
        <v>84</v>
      </c>
      <c r="B7" s="83">
        <v>93</v>
      </c>
      <c r="C7" s="83">
        <v>106</v>
      </c>
      <c r="D7" s="83">
        <v>89</v>
      </c>
      <c r="E7" s="83">
        <v>88</v>
      </c>
      <c r="F7" s="83">
        <v>97</v>
      </c>
      <c r="G7" s="83">
        <v>94</v>
      </c>
      <c r="H7" s="83">
        <v>92</v>
      </c>
      <c r="I7" s="83">
        <v>87</v>
      </c>
      <c r="J7" s="77">
        <v>93.25</v>
      </c>
      <c r="K7" s="77">
        <v>336345.25</v>
      </c>
      <c r="L7" s="78">
        <v>2.7724488453456702</v>
      </c>
    </row>
    <row r="8" spans="1:17" x14ac:dyDescent="0.25">
      <c r="A8" s="82" t="s">
        <v>85</v>
      </c>
      <c r="B8" s="83">
        <v>46</v>
      </c>
      <c r="C8" s="83">
        <v>46</v>
      </c>
      <c r="D8" s="83">
        <v>56</v>
      </c>
      <c r="E8" s="83">
        <v>85</v>
      </c>
      <c r="F8" s="83">
        <v>83</v>
      </c>
      <c r="G8" s="83">
        <v>77</v>
      </c>
      <c r="H8" s="83">
        <v>58</v>
      </c>
      <c r="I8" s="83">
        <v>52</v>
      </c>
      <c r="J8" s="77">
        <v>62.875</v>
      </c>
      <c r="K8" s="77">
        <v>164817.25</v>
      </c>
      <c r="L8" s="78">
        <v>3.8148312752457603</v>
      </c>
    </row>
    <row r="9" spans="1:17" x14ac:dyDescent="0.25">
      <c r="A9" s="82" t="s">
        <v>86</v>
      </c>
      <c r="B9" s="83">
        <v>29</v>
      </c>
      <c r="C9" s="83">
        <v>27</v>
      </c>
      <c r="D9" s="83">
        <v>41</v>
      </c>
      <c r="E9" s="83">
        <v>30</v>
      </c>
      <c r="F9" s="83">
        <v>48</v>
      </c>
      <c r="G9" s="83">
        <v>33</v>
      </c>
      <c r="H9" s="83">
        <v>33</v>
      </c>
      <c r="I9" s="83">
        <v>45</v>
      </c>
      <c r="J9" s="77">
        <v>35.75</v>
      </c>
      <c r="K9" s="77">
        <v>140980.25</v>
      </c>
      <c r="L9" s="78">
        <v>2.5358161870190998</v>
      </c>
    </row>
    <row r="10" spans="1:17" x14ac:dyDescent="0.25">
      <c r="A10" s="82" t="s">
        <v>87</v>
      </c>
      <c r="B10" s="83">
        <v>434</v>
      </c>
      <c r="C10" s="83">
        <v>437</v>
      </c>
      <c r="D10" s="83">
        <v>402</v>
      </c>
      <c r="E10" s="83">
        <v>448</v>
      </c>
      <c r="F10" s="83">
        <v>477</v>
      </c>
      <c r="G10" s="83">
        <v>410</v>
      </c>
      <c r="H10" s="83">
        <v>384</v>
      </c>
      <c r="I10" s="83">
        <v>393</v>
      </c>
      <c r="J10" s="77">
        <v>423.125</v>
      </c>
      <c r="K10" s="77">
        <v>1094593.625</v>
      </c>
      <c r="L10" s="78">
        <v>3.8655898439021201</v>
      </c>
    </row>
    <row r="11" spans="1:17" x14ac:dyDescent="0.25">
      <c r="A11" s="82" t="s">
        <v>88</v>
      </c>
      <c r="B11" s="83">
        <v>84</v>
      </c>
      <c r="C11" s="83">
        <v>104</v>
      </c>
      <c r="D11" s="83">
        <v>93</v>
      </c>
      <c r="E11" s="83">
        <v>140</v>
      </c>
      <c r="F11" s="83">
        <v>134</v>
      </c>
      <c r="G11" s="83">
        <v>159</v>
      </c>
      <c r="H11" s="83">
        <v>128</v>
      </c>
      <c r="I11" s="83">
        <v>129</v>
      </c>
      <c r="J11" s="77">
        <v>121.375</v>
      </c>
      <c r="K11" s="77">
        <v>328665.375</v>
      </c>
      <c r="L11" s="78">
        <v>3.6929658318890501</v>
      </c>
    </row>
    <row r="12" spans="1:17" x14ac:dyDescent="0.25">
      <c r="A12" s="82" t="s">
        <v>89</v>
      </c>
      <c r="B12" s="83">
        <v>83</v>
      </c>
      <c r="C12" s="83">
        <v>89</v>
      </c>
      <c r="D12" s="83">
        <v>82</v>
      </c>
      <c r="E12" s="83">
        <v>113</v>
      </c>
      <c r="F12" s="83">
        <v>112</v>
      </c>
      <c r="G12" s="83">
        <v>147</v>
      </c>
      <c r="H12" s="83">
        <v>105</v>
      </c>
      <c r="I12" s="83">
        <v>101</v>
      </c>
      <c r="J12" s="77">
        <v>104</v>
      </c>
      <c r="K12" s="77">
        <v>270956.875</v>
      </c>
      <c r="L12" s="78">
        <v>3.83824916787957</v>
      </c>
    </row>
    <row r="13" spans="1:17" x14ac:dyDescent="0.25">
      <c r="A13" s="82" t="s">
        <v>90</v>
      </c>
      <c r="B13" s="83">
        <v>48</v>
      </c>
      <c r="C13" s="83">
        <v>40</v>
      </c>
      <c r="D13" s="83">
        <v>45</v>
      </c>
      <c r="E13" s="83">
        <v>61</v>
      </c>
      <c r="F13" s="83">
        <v>63</v>
      </c>
      <c r="G13" s="83">
        <v>63</v>
      </c>
      <c r="H13" s="83">
        <v>86</v>
      </c>
      <c r="I13" s="83">
        <v>54</v>
      </c>
      <c r="J13" s="77">
        <v>57.5</v>
      </c>
      <c r="K13" s="77">
        <v>153789.375</v>
      </c>
      <c r="L13" s="78">
        <v>3.7388798803558396</v>
      </c>
    </row>
    <row r="14" spans="1:17" x14ac:dyDescent="0.25">
      <c r="A14" s="82" t="s">
        <v>91</v>
      </c>
      <c r="B14" s="83">
        <v>102</v>
      </c>
      <c r="C14" s="83">
        <v>103</v>
      </c>
      <c r="D14" s="83">
        <v>105</v>
      </c>
      <c r="E14" s="83">
        <v>98</v>
      </c>
      <c r="F14" s="83">
        <v>111</v>
      </c>
      <c r="G14" s="83">
        <v>124</v>
      </c>
      <c r="H14" s="83">
        <v>93</v>
      </c>
      <c r="I14" s="83">
        <v>115</v>
      </c>
      <c r="J14" s="77">
        <v>106.375</v>
      </c>
      <c r="K14" s="77">
        <v>310576.75</v>
      </c>
      <c r="L14" s="78">
        <v>3.4250793080937298</v>
      </c>
    </row>
    <row r="15" spans="1:17" x14ac:dyDescent="0.25">
      <c r="A15" s="82" t="s">
        <v>92</v>
      </c>
      <c r="B15" s="83">
        <v>126</v>
      </c>
      <c r="C15" s="83">
        <v>151</v>
      </c>
      <c r="D15" s="83">
        <v>149</v>
      </c>
      <c r="E15" s="83">
        <v>153</v>
      </c>
      <c r="F15" s="83">
        <v>180</v>
      </c>
      <c r="G15" s="83">
        <v>189</v>
      </c>
      <c r="H15" s="83">
        <v>162</v>
      </c>
      <c r="I15" s="83">
        <v>140</v>
      </c>
      <c r="J15" s="77">
        <v>156.25</v>
      </c>
      <c r="K15" s="77">
        <v>373557.75</v>
      </c>
      <c r="L15" s="78">
        <v>4.1827535367690798</v>
      </c>
    </row>
    <row r="16" spans="1:17" x14ac:dyDescent="0.25">
      <c r="A16" s="82" t="s">
        <v>93</v>
      </c>
      <c r="B16" s="83">
        <v>75</v>
      </c>
      <c r="C16" s="83">
        <v>68</v>
      </c>
      <c r="D16" s="83">
        <v>52</v>
      </c>
      <c r="E16" s="83">
        <v>68</v>
      </c>
      <c r="F16" s="83">
        <v>77</v>
      </c>
      <c r="G16" s="83">
        <v>75</v>
      </c>
      <c r="H16" s="83">
        <v>60</v>
      </c>
      <c r="I16" s="83">
        <v>66</v>
      </c>
      <c r="J16" s="77">
        <v>67.625</v>
      </c>
      <c r="K16" s="77">
        <v>279409.125</v>
      </c>
      <c r="L16" s="78">
        <v>2.42028602322848</v>
      </c>
    </row>
    <row r="17" spans="1:12" x14ac:dyDescent="0.25">
      <c r="A17" s="82" t="s">
        <v>94</v>
      </c>
      <c r="B17" s="83">
        <v>996</v>
      </c>
      <c r="C17" s="83">
        <v>1042</v>
      </c>
      <c r="D17" s="83">
        <v>1098</v>
      </c>
      <c r="E17" s="83">
        <v>981</v>
      </c>
      <c r="F17" s="83">
        <v>1014</v>
      </c>
      <c r="G17" s="83">
        <v>1019</v>
      </c>
      <c r="H17" s="83">
        <v>1024</v>
      </c>
      <c r="I17" s="83">
        <v>860</v>
      </c>
      <c r="J17" s="77">
        <v>1004.25</v>
      </c>
      <c r="K17" s="77">
        <v>2042530.625</v>
      </c>
      <c r="L17" s="78">
        <v>4.9166949455164204</v>
      </c>
    </row>
    <row r="18" spans="1:12" x14ac:dyDescent="0.25">
      <c r="A18" s="82" t="s">
        <v>95</v>
      </c>
      <c r="B18" s="83">
        <v>212</v>
      </c>
      <c r="C18" s="83">
        <v>231</v>
      </c>
      <c r="D18" s="83">
        <v>225</v>
      </c>
      <c r="E18" s="83">
        <v>260</v>
      </c>
      <c r="F18" s="83">
        <v>268</v>
      </c>
      <c r="G18" s="83">
        <v>227</v>
      </c>
      <c r="H18" s="83">
        <v>222</v>
      </c>
      <c r="I18" s="83">
        <v>193</v>
      </c>
      <c r="J18" s="77">
        <v>229.75</v>
      </c>
      <c r="K18" s="77">
        <v>697011</v>
      </c>
      <c r="L18" s="78">
        <v>3.2962177067506797</v>
      </c>
    </row>
    <row r="19" spans="1:12" x14ac:dyDescent="0.25">
      <c r="A19" s="82" t="s">
        <v>96</v>
      </c>
      <c r="B19" s="83">
        <v>22</v>
      </c>
      <c r="C19" s="83">
        <v>35</v>
      </c>
      <c r="D19" s="83">
        <v>56</v>
      </c>
      <c r="E19" s="83">
        <v>53</v>
      </c>
      <c r="F19" s="83">
        <v>28</v>
      </c>
      <c r="G19" s="83">
        <v>39</v>
      </c>
      <c r="H19" s="83">
        <v>39</v>
      </c>
      <c r="I19" s="83">
        <v>37</v>
      </c>
      <c r="J19" s="77">
        <v>38.625</v>
      </c>
      <c r="K19" s="77">
        <v>144703.25</v>
      </c>
      <c r="L19" s="78">
        <v>2.6692558736586802</v>
      </c>
    </row>
    <row r="20" spans="1:12" x14ac:dyDescent="0.25">
      <c r="A20" s="82" t="s">
        <v>97</v>
      </c>
      <c r="B20" s="83">
        <v>113</v>
      </c>
      <c r="C20" s="83">
        <v>112</v>
      </c>
      <c r="D20" s="83">
        <v>109</v>
      </c>
      <c r="E20" s="83">
        <v>127</v>
      </c>
      <c r="F20" s="83">
        <v>137</v>
      </c>
      <c r="G20" s="83">
        <v>160</v>
      </c>
      <c r="H20" s="83">
        <v>155</v>
      </c>
      <c r="I20" s="83">
        <v>121</v>
      </c>
      <c r="J20" s="77">
        <v>129.25</v>
      </c>
      <c r="K20" s="77">
        <v>351716.875</v>
      </c>
      <c r="L20" s="78">
        <v>3.6748307854151201</v>
      </c>
    </row>
    <row r="21" spans="1:12" x14ac:dyDescent="0.25">
      <c r="A21" s="82" t="s">
        <v>98</v>
      </c>
      <c r="B21" s="83">
        <v>258</v>
      </c>
      <c r="C21" s="83">
        <v>280</v>
      </c>
      <c r="D21" s="83">
        <v>254</v>
      </c>
      <c r="E21" s="83">
        <v>247</v>
      </c>
      <c r="F21" s="83">
        <v>250</v>
      </c>
      <c r="G21" s="83">
        <v>270</v>
      </c>
      <c r="H21" s="83">
        <v>231</v>
      </c>
      <c r="I21" s="83">
        <v>256</v>
      </c>
      <c r="J21" s="77">
        <v>255.75</v>
      </c>
      <c r="K21" s="77">
        <v>653088.125</v>
      </c>
      <c r="L21" s="78">
        <v>3.9160105690177698</v>
      </c>
    </row>
    <row r="22" spans="1:12" x14ac:dyDescent="0.25">
      <c r="A22" s="82" t="s">
        <v>99</v>
      </c>
      <c r="B22" s="83">
        <v>124</v>
      </c>
      <c r="C22" s="83">
        <v>165</v>
      </c>
      <c r="D22" s="83">
        <v>149</v>
      </c>
      <c r="E22" s="83">
        <v>133</v>
      </c>
      <c r="F22" s="83">
        <v>115</v>
      </c>
      <c r="G22" s="83">
        <v>105</v>
      </c>
      <c r="H22" s="83">
        <v>105</v>
      </c>
      <c r="I22" s="83">
        <v>74</v>
      </c>
      <c r="J22" s="77">
        <v>121.25</v>
      </c>
      <c r="K22" s="77">
        <v>302091.5</v>
      </c>
      <c r="L22" s="78">
        <v>4.0136845955612799</v>
      </c>
    </row>
    <row r="23" spans="1:12" x14ac:dyDescent="0.25">
      <c r="A23" s="82" t="s">
        <v>100</v>
      </c>
      <c r="B23" s="83">
        <v>44</v>
      </c>
      <c r="C23" s="83">
        <v>49</v>
      </c>
      <c r="D23" s="83">
        <v>69</v>
      </c>
      <c r="E23" s="83">
        <v>75</v>
      </c>
      <c r="F23" s="83">
        <v>57</v>
      </c>
      <c r="G23" s="83">
        <v>70</v>
      </c>
      <c r="H23" s="83">
        <v>60</v>
      </c>
      <c r="I23" s="83">
        <v>51</v>
      </c>
      <c r="J23" s="77">
        <v>59.375</v>
      </c>
      <c r="K23" s="77">
        <v>240274.625</v>
      </c>
      <c r="L23" s="78">
        <v>2.4711306905587698</v>
      </c>
    </row>
    <row r="24" spans="1:12" x14ac:dyDescent="0.25">
      <c r="A24" s="82" t="s">
        <v>101</v>
      </c>
      <c r="B24" s="83">
        <v>120</v>
      </c>
      <c r="C24" s="83">
        <v>150</v>
      </c>
      <c r="D24" s="83">
        <v>166</v>
      </c>
      <c r="E24" s="83">
        <v>189</v>
      </c>
      <c r="F24" s="83">
        <v>207</v>
      </c>
      <c r="G24" s="83">
        <v>209</v>
      </c>
      <c r="H24" s="83">
        <v>164</v>
      </c>
      <c r="I24" s="83">
        <v>155</v>
      </c>
      <c r="J24" s="77">
        <v>170</v>
      </c>
      <c r="K24" s="77">
        <v>534495.375</v>
      </c>
      <c r="L24" s="78">
        <v>3.1805700844464702</v>
      </c>
    </row>
    <row r="25" spans="1:12" x14ac:dyDescent="0.25">
      <c r="A25" s="82" t="s">
        <v>102</v>
      </c>
      <c r="B25" s="83">
        <v>175</v>
      </c>
      <c r="C25" s="83">
        <v>205</v>
      </c>
      <c r="D25" s="83">
        <v>208</v>
      </c>
      <c r="E25" s="83">
        <v>225</v>
      </c>
      <c r="F25" s="83">
        <v>240</v>
      </c>
      <c r="G25" s="83">
        <v>200</v>
      </c>
      <c r="H25" s="83">
        <v>244</v>
      </c>
      <c r="I25" s="83">
        <v>216</v>
      </c>
      <c r="J25" s="77">
        <v>214.125</v>
      </c>
      <c r="K25" s="77">
        <v>602415.5</v>
      </c>
      <c r="L25" s="78">
        <v>3.55444041529476</v>
      </c>
    </row>
    <row r="26" spans="1:12" x14ac:dyDescent="0.25">
      <c r="A26" s="82" t="s">
        <v>103</v>
      </c>
      <c r="B26" s="83">
        <v>29</v>
      </c>
      <c r="C26" s="83">
        <v>27</v>
      </c>
      <c r="D26" s="83">
        <v>34</v>
      </c>
      <c r="E26" s="83">
        <v>22</v>
      </c>
      <c r="F26" s="83">
        <v>31</v>
      </c>
      <c r="G26" s="83">
        <v>40</v>
      </c>
      <c r="H26" s="83">
        <v>37</v>
      </c>
      <c r="I26" s="83">
        <v>20</v>
      </c>
      <c r="J26" s="77">
        <v>30</v>
      </c>
      <c r="K26" s="77">
        <v>116920.125</v>
      </c>
      <c r="L26" s="78">
        <v>2.5658542530637902</v>
      </c>
    </row>
    <row r="27" spans="1:12" x14ac:dyDescent="0.25">
      <c r="A27" s="82" t="s">
        <v>104</v>
      </c>
      <c r="B27" s="83">
        <v>103</v>
      </c>
      <c r="C27" s="83">
        <v>118</v>
      </c>
      <c r="D27" s="83">
        <v>109</v>
      </c>
      <c r="E27" s="83">
        <v>107</v>
      </c>
      <c r="F27" s="83">
        <v>151</v>
      </c>
      <c r="G27" s="83">
        <v>136</v>
      </c>
      <c r="H27" s="83">
        <v>107</v>
      </c>
      <c r="I27" s="83">
        <v>115</v>
      </c>
      <c r="J27" s="77">
        <v>118.25</v>
      </c>
      <c r="K27" s="77">
        <v>413629.125</v>
      </c>
      <c r="L27" s="78">
        <v>2.8588412385128796</v>
      </c>
    </row>
    <row r="28" spans="1:12" x14ac:dyDescent="0.25">
      <c r="A28" s="82" t="s">
        <v>105</v>
      </c>
      <c r="B28" s="83">
        <v>235</v>
      </c>
      <c r="C28" s="83">
        <v>225</v>
      </c>
      <c r="D28" s="83">
        <v>265</v>
      </c>
      <c r="E28" s="83">
        <v>270</v>
      </c>
      <c r="F28" s="83">
        <v>229</v>
      </c>
      <c r="G28" s="83">
        <v>278</v>
      </c>
      <c r="H28" s="83">
        <v>253</v>
      </c>
      <c r="I28" s="83">
        <v>201</v>
      </c>
      <c r="J28" s="77">
        <v>244.5</v>
      </c>
      <c r="K28" s="77">
        <v>543692.625</v>
      </c>
      <c r="L28" s="78">
        <v>4.49702623794097</v>
      </c>
    </row>
    <row r="29" spans="1:12" x14ac:dyDescent="0.25">
      <c r="A29" s="82" t="s">
        <v>106</v>
      </c>
      <c r="B29" s="83">
        <v>206</v>
      </c>
      <c r="C29" s="83">
        <v>230</v>
      </c>
      <c r="D29" s="83">
        <v>259</v>
      </c>
      <c r="E29" s="83">
        <v>243</v>
      </c>
      <c r="F29" s="83">
        <v>276</v>
      </c>
      <c r="G29" s="83">
        <v>267</v>
      </c>
      <c r="H29" s="83">
        <v>237</v>
      </c>
      <c r="I29" s="83">
        <v>258</v>
      </c>
      <c r="J29" s="77">
        <v>247</v>
      </c>
      <c r="K29" s="77">
        <v>515892</v>
      </c>
      <c r="L29" s="78">
        <v>4.7878238080838598</v>
      </c>
    </row>
    <row r="30" spans="1:12" x14ac:dyDescent="0.25">
      <c r="A30" s="82" t="s">
        <v>107</v>
      </c>
      <c r="B30" s="83">
        <v>250</v>
      </c>
      <c r="C30" s="83">
        <v>314</v>
      </c>
      <c r="D30" s="83">
        <v>321</v>
      </c>
      <c r="E30" s="83">
        <v>336</v>
      </c>
      <c r="F30" s="83">
        <v>360</v>
      </c>
      <c r="G30" s="83">
        <v>381</v>
      </c>
      <c r="H30" s="83">
        <v>322</v>
      </c>
      <c r="I30" s="83">
        <v>284</v>
      </c>
      <c r="J30" s="77">
        <v>321</v>
      </c>
      <c r="K30" s="77">
        <v>600075.875</v>
      </c>
      <c r="L30" s="78">
        <v>5.3493235334614999</v>
      </c>
    </row>
    <row r="31" spans="1:12" x14ac:dyDescent="0.25">
      <c r="A31" s="82" t="s">
        <v>108</v>
      </c>
      <c r="B31" s="83">
        <v>203</v>
      </c>
      <c r="C31" s="83">
        <v>236</v>
      </c>
      <c r="D31" s="83">
        <v>214</v>
      </c>
      <c r="E31" s="83">
        <v>230</v>
      </c>
      <c r="F31" s="83">
        <v>223</v>
      </c>
      <c r="G31" s="83">
        <v>209</v>
      </c>
      <c r="H31" s="83">
        <v>210</v>
      </c>
      <c r="I31" s="83">
        <v>148</v>
      </c>
      <c r="J31" s="77">
        <v>209.125</v>
      </c>
      <c r="K31" s="77">
        <v>432001</v>
      </c>
      <c r="L31" s="78">
        <v>4.8408452758211205</v>
      </c>
    </row>
    <row r="32" spans="1:12" x14ac:dyDescent="0.25">
      <c r="A32" s="82" t="s">
        <v>109</v>
      </c>
      <c r="B32" s="83">
        <v>257</v>
      </c>
      <c r="C32" s="83">
        <v>274</v>
      </c>
      <c r="D32" s="83">
        <v>278</v>
      </c>
      <c r="E32" s="83">
        <v>286</v>
      </c>
      <c r="F32" s="83">
        <v>334</v>
      </c>
      <c r="G32" s="83">
        <v>337</v>
      </c>
      <c r="H32" s="83">
        <v>321</v>
      </c>
      <c r="I32" s="83">
        <v>279</v>
      </c>
      <c r="J32" s="77">
        <v>295.75</v>
      </c>
      <c r="K32" s="77">
        <v>915774.375</v>
      </c>
      <c r="L32" s="78">
        <v>3.2295072680975601</v>
      </c>
    </row>
    <row r="33" spans="1:14" x14ac:dyDescent="0.25">
      <c r="A33" s="82" t="s">
        <v>110</v>
      </c>
      <c r="B33" s="83">
        <v>72</v>
      </c>
      <c r="C33" s="83">
        <v>78</v>
      </c>
      <c r="D33" s="83">
        <v>73</v>
      </c>
      <c r="E33" s="83">
        <v>75</v>
      </c>
      <c r="F33" s="83">
        <v>84</v>
      </c>
      <c r="G33" s="83">
        <v>77</v>
      </c>
      <c r="H33" s="83">
        <v>100</v>
      </c>
      <c r="I33" s="83">
        <v>76</v>
      </c>
      <c r="J33" s="77">
        <v>79.375</v>
      </c>
      <c r="K33" s="77">
        <v>159694</v>
      </c>
      <c r="L33" s="78">
        <v>4.9704434731423799</v>
      </c>
    </row>
    <row r="34" spans="1:14" x14ac:dyDescent="0.25">
      <c r="A34" s="82" t="s">
        <v>111</v>
      </c>
      <c r="B34" s="83">
        <v>71</v>
      </c>
      <c r="C34" s="83">
        <v>103</v>
      </c>
      <c r="D34" s="83">
        <v>70</v>
      </c>
      <c r="E34" s="83">
        <v>56</v>
      </c>
      <c r="F34" s="83">
        <v>80</v>
      </c>
      <c r="G34" s="83">
        <v>78</v>
      </c>
      <c r="H34" s="83">
        <v>71</v>
      </c>
      <c r="I34" s="83">
        <v>88</v>
      </c>
      <c r="J34" s="77">
        <v>77.125</v>
      </c>
      <c r="K34" s="77">
        <v>181665.875</v>
      </c>
      <c r="L34" s="78">
        <v>4.2454313447696199</v>
      </c>
    </row>
    <row r="35" spans="1:14" x14ac:dyDescent="0.25">
      <c r="A35" s="82" t="s">
        <v>112</v>
      </c>
      <c r="B35" s="83">
        <v>267</v>
      </c>
      <c r="C35" s="83">
        <v>301</v>
      </c>
      <c r="D35" s="83">
        <v>318</v>
      </c>
      <c r="E35" s="83">
        <v>286</v>
      </c>
      <c r="F35" s="83">
        <v>388</v>
      </c>
      <c r="G35" s="83">
        <v>376</v>
      </c>
      <c r="H35" s="83">
        <v>339</v>
      </c>
      <c r="I35" s="83">
        <v>340</v>
      </c>
      <c r="J35" s="77">
        <v>326.875</v>
      </c>
      <c r="K35" s="77">
        <v>750145.625</v>
      </c>
      <c r="L35" s="78">
        <v>4.3574872545580696</v>
      </c>
    </row>
    <row r="36" spans="1:14" x14ac:dyDescent="0.25">
      <c r="A36" s="82" t="s">
        <v>113</v>
      </c>
      <c r="B36" s="83">
        <v>509</v>
      </c>
      <c r="C36" s="83">
        <v>569</v>
      </c>
      <c r="D36" s="83">
        <v>486</v>
      </c>
      <c r="E36" s="83">
        <v>506</v>
      </c>
      <c r="F36" s="83">
        <v>519</v>
      </c>
      <c r="G36" s="83">
        <v>531</v>
      </c>
      <c r="H36" s="83">
        <v>513</v>
      </c>
      <c r="I36" s="83">
        <v>478</v>
      </c>
      <c r="J36" s="77">
        <v>513.875</v>
      </c>
      <c r="K36" s="77">
        <v>1401303</v>
      </c>
      <c r="L36" s="78">
        <v>3.6671226708285101</v>
      </c>
    </row>
    <row r="37" spans="1:14" x14ac:dyDescent="0.25">
      <c r="A37" s="82" t="s">
        <v>114</v>
      </c>
      <c r="B37" s="83">
        <v>47</v>
      </c>
      <c r="C37" s="83">
        <v>48</v>
      </c>
      <c r="D37" s="83">
        <v>49</v>
      </c>
      <c r="E37" s="83">
        <v>37</v>
      </c>
      <c r="F37" s="83">
        <v>49</v>
      </c>
      <c r="G37" s="83">
        <v>50</v>
      </c>
      <c r="H37" s="83">
        <v>56</v>
      </c>
      <c r="I37" s="83">
        <v>40</v>
      </c>
      <c r="J37" s="77">
        <v>47</v>
      </c>
      <c r="K37" s="77">
        <v>191693.125</v>
      </c>
      <c r="L37" s="78">
        <v>2.4518354531493998</v>
      </c>
    </row>
    <row r="38" spans="1:14" x14ac:dyDescent="0.25">
      <c r="A38" s="82" t="s">
        <v>115</v>
      </c>
      <c r="B38" s="83">
        <v>543</v>
      </c>
      <c r="C38" s="83">
        <v>564</v>
      </c>
      <c r="D38" s="83">
        <v>504</v>
      </c>
      <c r="E38" s="83">
        <v>606</v>
      </c>
      <c r="F38" s="83">
        <v>699</v>
      </c>
      <c r="G38" s="83">
        <v>736</v>
      </c>
      <c r="H38" s="83">
        <v>707</v>
      </c>
      <c r="I38" s="83">
        <v>587</v>
      </c>
      <c r="J38" s="77">
        <v>618.25</v>
      </c>
      <c r="K38" s="77">
        <v>1622119.75</v>
      </c>
      <c r="L38" s="78">
        <v>3.8113708929319201</v>
      </c>
    </row>
    <row r="39" spans="1:14" x14ac:dyDescent="0.25">
      <c r="A39" s="82" t="s">
        <v>116</v>
      </c>
      <c r="B39" s="83">
        <v>458</v>
      </c>
      <c r="C39" s="83">
        <v>526</v>
      </c>
      <c r="D39" s="83">
        <v>528</v>
      </c>
      <c r="E39" s="83">
        <v>519</v>
      </c>
      <c r="F39" s="83">
        <v>591</v>
      </c>
      <c r="G39" s="83">
        <v>575</v>
      </c>
      <c r="H39" s="83">
        <v>528</v>
      </c>
      <c r="I39" s="83">
        <v>457</v>
      </c>
      <c r="J39" s="77">
        <v>522.75</v>
      </c>
      <c r="K39" s="77">
        <v>1175854.75</v>
      </c>
      <c r="L39" s="78">
        <v>4.4457021583660703</v>
      </c>
      <c r="N39" s="6" t="s">
        <v>246</v>
      </c>
    </row>
    <row r="40" spans="1:14" x14ac:dyDescent="0.25">
      <c r="A40" s="82" t="s">
        <v>117</v>
      </c>
      <c r="B40" s="83">
        <v>238</v>
      </c>
      <c r="C40" s="83">
        <v>261</v>
      </c>
      <c r="D40" s="83">
        <v>300</v>
      </c>
      <c r="E40" s="83">
        <v>247</v>
      </c>
      <c r="F40" s="83">
        <v>289</v>
      </c>
      <c r="G40" s="83">
        <v>312</v>
      </c>
      <c r="H40" s="83">
        <v>262</v>
      </c>
      <c r="I40" s="83">
        <v>243</v>
      </c>
      <c r="J40" s="77">
        <v>269</v>
      </c>
      <c r="K40" s="77">
        <v>1080566.75</v>
      </c>
      <c r="L40" s="78">
        <v>2.4894343639576197</v>
      </c>
      <c r="N40" s="6" t="s">
        <v>247</v>
      </c>
    </row>
    <row r="41" spans="1:14" x14ac:dyDescent="0.25">
      <c r="A41" s="82" t="s">
        <v>118</v>
      </c>
      <c r="B41" s="83">
        <v>62</v>
      </c>
      <c r="C41" s="83">
        <v>97</v>
      </c>
      <c r="D41" s="83">
        <v>70</v>
      </c>
      <c r="E41" s="83">
        <v>71</v>
      </c>
      <c r="F41" s="83">
        <v>67</v>
      </c>
      <c r="G41" s="83">
        <v>64</v>
      </c>
      <c r="H41" s="83">
        <v>75</v>
      </c>
      <c r="I41" s="83">
        <v>73</v>
      </c>
      <c r="J41" s="77">
        <v>72.375</v>
      </c>
      <c r="K41" s="77">
        <v>219504.875</v>
      </c>
      <c r="L41" s="78">
        <v>3.2971932855705397</v>
      </c>
      <c r="N41" s="6" t="s">
        <v>248</v>
      </c>
    </row>
    <row r="42" spans="1:14" x14ac:dyDescent="0.25">
      <c r="A42" s="82" t="s">
        <v>119</v>
      </c>
      <c r="B42" s="83">
        <v>111</v>
      </c>
      <c r="C42" s="83">
        <v>140</v>
      </c>
      <c r="D42" s="83">
        <v>160</v>
      </c>
      <c r="E42" s="83">
        <v>194</v>
      </c>
      <c r="F42" s="83">
        <v>175</v>
      </c>
      <c r="G42" s="83">
        <v>162</v>
      </c>
      <c r="H42" s="83">
        <v>176</v>
      </c>
      <c r="I42" s="83">
        <v>160</v>
      </c>
      <c r="J42" s="77">
        <v>159.75</v>
      </c>
      <c r="K42" s="77">
        <v>609896.5</v>
      </c>
      <c r="L42" s="78">
        <v>2.6192968807002499</v>
      </c>
    </row>
    <row r="43" spans="1:14" x14ac:dyDescent="0.25">
      <c r="A43" s="82" t="s">
        <v>120</v>
      </c>
      <c r="B43" s="83">
        <v>475</v>
      </c>
      <c r="C43" s="83">
        <v>544</v>
      </c>
      <c r="D43" s="83">
        <v>549</v>
      </c>
      <c r="E43" s="83">
        <v>554</v>
      </c>
      <c r="F43" s="83">
        <v>631</v>
      </c>
      <c r="G43" s="83">
        <v>677</v>
      </c>
      <c r="H43" s="83">
        <v>594</v>
      </c>
      <c r="I43" s="83">
        <v>480</v>
      </c>
      <c r="J43" s="77">
        <v>563</v>
      </c>
      <c r="K43" s="77">
        <v>1272340</v>
      </c>
      <c r="L43" s="78">
        <v>4.4249178678655099</v>
      </c>
    </row>
    <row r="44" spans="1:14" x14ac:dyDescent="0.25">
      <c r="A44" s="82" t="s">
        <v>121</v>
      </c>
      <c r="B44" s="83">
        <v>69</v>
      </c>
      <c r="C44" s="83">
        <v>97</v>
      </c>
      <c r="D44" s="83">
        <v>115</v>
      </c>
      <c r="E44" s="83">
        <v>121</v>
      </c>
      <c r="F44" s="83">
        <v>125</v>
      </c>
      <c r="G44" s="83">
        <v>93</v>
      </c>
      <c r="H44" s="83">
        <v>128</v>
      </c>
      <c r="I44" s="83">
        <v>106</v>
      </c>
      <c r="J44" s="77">
        <v>106.75</v>
      </c>
      <c r="K44" s="77">
        <v>259264.125</v>
      </c>
      <c r="L44" s="78">
        <v>4.1174227247984998</v>
      </c>
    </row>
    <row r="45" spans="1:14" x14ac:dyDescent="0.25">
      <c r="A45" s="82" t="s">
        <v>122</v>
      </c>
      <c r="B45" s="83">
        <v>83</v>
      </c>
      <c r="C45" s="83">
        <v>92</v>
      </c>
      <c r="D45" s="83">
        <v>112</v>
      </c>
      <c r="E45" s="83">
        <v>119</v>
      </c>
      <c r="F45" s="83">
        <v>133</v>
      </c>
      <c r="G45" s="83">
        <v>106</v>
      </c>
      <c r="H45" s="83">
        <v>115</v>
      </c>
      <c r="I45" s="83">
        <v>140</v>
      </c>
      <c r="J45" s="77">
        <v>112.5</v>
      </c>
      <c r="K45" s="77">
        <v>415443.625</v>
      </c>
      <c r="L45" s="78">
        <v>2.70794864164783</v>
      </c>
    </row>
    <row r="46" spans="1:14" x14ac:dyDescent="0.25">
      <c r="A46" s="82" t="s">
        <v>123</v>
      </c>
      <c r="B46" s="83">
        <v>123</v>
      </c>
      <c r="C46" s="83">
        <v>106</v>
      </c>
      <c r="D46" s="83">
        <v>126</v>
      </c>
      <c r="E46" s="83">
        <v>140</v>
      </c>
      <c r="F46" s="83">
        <v>122</v>
      </c>
      <c r="G46" s="83">
        <v>111</v>
      </c>
      <c r="H46" s="83">
        <v>116</v>
      </c>
      <c r="I46" s="83">
        <v>123</v>
      </c>
      <c r="J46" s="77">
        <v>120.875</v>
      </c>
      <c r="K46" s="77">
        <v>329908.875</v>
      </c>
      <c r="L46" s="78">
        <v>3.6638905212840998</v>
      </c>
    </row>
    <row r="47" spans="1:14" x14ac:dyDescent="0.25">
      <c r="A47" s="82" t="s">
        <v>124</v>
      </c>
      <c r="B47" s="83">
        <v>181</v>
      </c>
      <c r="C47" s="83">
        <v>226</v>
      </c>
      <c r="D47" s="83">
        <v>222</v>
      </c>
      <c r="E47" s="83">
        <v>192</v>
      </c>
      <c r="F47" s="83">
        <v>251</v>
      </c>
      <c r="G47" s="83">
        <v>246</v>
      </c>
      <c r="H47" s="83">
        <v>317</v>
      </c>
      <c r="I47" s="83">
        <v>232</v>
      </c>
      <c r="J47" s="77">
        <v>233.375</v>
      </c>
      <c r="K47" s="77">
        <v>766201</v>
      </c>
      <c r="L47" s="78">
        <v>3.0458717751608297</v>
      </c>
    </row>
    <row r="48" spans="1:14" x14ac:dyDescent="0.25">
      <c r="A48" s="82" t="s">
        <v>125</v>
      </c>
      <c r="B48" s="83">
        <v>71</v>
      </c>
      <c r="C48" s="83">
        <v>55</v>
      </c>
      <c r="D48" s="83">
        <v>73</v>
      </c>
      <c r="E48" s="83">
        <v>91</v>
      </c>
      <c r="F48" s="83">
        <v>97</v>
      </c>
      <c r="G48" s="83">
        <v>89</v>
      </c>
      <c r="H48" s="83">
        <v>100</v>
      </c>
      <c r="I48" s="83">
        <v>67</v>
      </c>
      <c r="J48" s="77">
        <v>80.375</v>
      </c>
      <c r="K48" s="77">
        <v>227385.625</v>
      </c>
      <c r="L48" s="78">
        <v>3.53474411586045</v>
      </c>
    </row>
    <row r="49" spans="1:12" x14ac:dyDescent="0.25">
      <c r="A49" s="82" t="s">
        <v>126</v>
      </c>
      <c r="B49" s="83">
        <v>541</v>
      </c>
      <c r="C49" s="83">
        <v>576</v>
      </c>
      <c r="D49" s="83">
        <v>531</v>
      </c>
      <c r="E49" s="83">
        <v>647</v>
      </c>
      <c r="F49" s="83">
        <v>583</v>
      </c>
      <c r="G49" s="83">
        <v>647</v>
      </c>
      <c r="H49" s="83">
        <v>584</v>
      </c>
      <c r="I49" s="83">
        <v>533</v>
      </c>
      <c r="J49" s="77">
        <v>580.25</v>
      </c>
      <c r="K49" s="77">
        <v>1429515.5</v>
      </c>
      <c r="L49" s="78">
        <v>4.0590675651995403</v>
      </c>
    </row>
    <row r="50" spans="1:12" x14ac:dyDescent="0.25">
      <c r="A50" s="82" t="s">
        <v>127</v>
      </c>
      <c r="B50" s="83">
        <v>287</v>
      </c>
      <c r="C50" s="83">
        <v>337</v>
      </c>
      <c r="D50" s="83">
        <v>305</v>
      </c>
      <c r="E50" s="83">
        <v>282</v>
      </c>
      <c r="F50" s="83">
        <v>295</v>
      </c>
      <c r="G50" s="83">
        <v>247</v>
      </c>
      <c r="H50" s="83">
        <v>255</v>
      </c>
      <c r="I50" s="83">
        <v>217</v>
      </c>
      <c r="J50" s="77">
        <v>278.125</v>
      </c>
      <c r="K50" s="77">
        <v>680962.625</v>
      </c>
      <c r="L50" s="78">
        <v>4.0842917039683302</v>
      </c>
    </row>
    <row r="51" spans="1:12" x14ac:dyDescent="0.25">
      <c r="A51" s="82" t="s">
        <v>128</v>
      </c>
      <c r="B51" s="83">
        <v>35</v>
      </c>
      <c r="C51" s="83">
        <v>47</v>
      </c>
      <c r="D51" s="83">
        <v>53</v>
      </c>
      <c r="E51" s="83">
        <v>53</v>
      </c>
      <c r="F51" s="83">
        <v>52</v>
      </c>
      <c r="G51" s="83">
        <v>51</v>
      </c>
      <c r="H51" s="83">
        <v>45</v>
      </c>
      <c r="I51" s="83">
        <v>44</v>
      </c>
      <c r="J51" s="77">
        <v>47.5</v>
      </c>
      <c r="K51" s="77">
        <v>174336.75</v>
      </c>
      <c r="L51" s="78">
        <v>2.7246119937420001</v>
      </c>
    </row>
    <row r="52" spans="1:12" x14ac:dyDescent="0.25">
      <c r="A52" s="82" t="s">
        <v>129</v>
      </c>
      <c r="B52" s="83">
        <v>74</v>
      </c>
      <c r="C52" s="83">
        <v>98</v>
      </c>
      <c r="D52" s="83">
        <v>118</v>
      </c>
      <c r="E52" s="83">
        <v>147</v>
      </c>
      <c r="F52" s="83">
        <v>146</v>
      </c>
      <c r="G52" s="83">
        <v>165</v>
      </c>
      <c r="H52" s="83">
        <v>151</v>
      </c>
      <c r="I52" s="83">
        <v>130</v>
      </c>
      <c r="J52" s="77">
        <v>128.625</v>
      </c>
      <c r="K52" s="77">
        <v>331680.875</v>
      </c>
      <c r="L52" s="78">
        <v>3.8779745742048002</v>
      </c>
    </row>
    <row r="53" spans="1:12" x14ac:dyDescent="0.25">
      <c r="A53" s="82" t="s">
        <v>130</v>
      </c>
      <c r="B53" s="83">
        <v>15</v>
      </c>
      <c r="C53" s="83">
        <v>19</v>
      </c>
      <c r="D53" s="83">
        <v>18</v>
      </c>
      <c r="E53" s="83">
        <v>19</v>
      </c>
      <c r="F53" s="83">
        <v>15</v>
      </c>
      <c r="G53" s="83">
        <v>21</v>
      </c>
      <c r="H53" s="83">
        <v>17</v>
      </c>
      <c r="I53" s="83">
        <v>13</v>
      </c>
      <c r="J53" s="77">
        <v>17.125</v>
      </c>
      <c r="K53" s="77">
        <v>76542.125</v>
      </c>
      <c r="L53" s="78">
        <v>2.2373300976423098</v>
      </c>
    </row>
    <row r="54" spans="1:12" x14ac:dyDescent="0.25">
      <c r="A54" s="82" t="s">
        <v>131</v>
      </c>
      <c r="B54" s="83">
        <v>198</v>
      </c>
      <c r="C54" s="83">
        <v>231</v>
      </c>
      <c r="D54" s="83">
        <v>209</v>
      </c>
      <c r="E54" s="83">
        <v>238</v>
      </c>
      <c r="F54" s="83">
        <v>228</v>
      </c>
      <c r="G54" s="83">
        <v>250</v>
      </c>
      <c r="H54" s="83">
        <v>300</v>
      </c>
      <c r="I54" s="83">
        <v>200</v>
      </c>
      <c r="J54" s="77">
        <v>231.75</v>
      </c>
      <c r="K54" s="77">
        <v>819190.625</v>
      </c>
      <c r="L54" s="78">
        <v>2.8290118676590099</v>
      </c>
    </row>
    <row r="55" spans="1:12" x14ac:dyDescent="0.25">
      <c r="A55" s="82" t="s">
        <v>132</v>
      </c>
      <c r="B55" s="83">
        <v>117</v>
      </c>
      <c r="C55" s="83">
        <v>103</v>
      </c>
      <c r="D55" s="83">
        <v>118</v>
      </c>
      <c r="E55" s="83">
        <v>129</v>
      </c>
      <c r="F55" s="83">
        <v>139</v>
      </c>
      <c r="G55" s="83">
        <v>133</v>
      </c>
      <c r="H55" s="83">
        <v>140</v>
      </c>
      <c r="I55" s="83">
        <v>157</v>
      </c>
      <c r="J55" s="77">
        <v>129.5</v>
      </c>
      <c r="K55" s="77">
        <v>495986.25</v>
      </c>
      <c r="L55" s="78">
        <v>2.6109594772032501</v>
      </c>
    </row>
    <row r="56" spans="1:12" x14ac:dyDescent="0.25">
      <c r="A56" s="82" t="s">
        <v>133</v>
      </c>
      <c r="B56" s="83">
        <v>235</v>
      </c>
      <c r="C56" s="83">
        <v>222</v>
      </c>
      <c r="D56" s="83">
        <v>211</v>
      </c>
      <c r="E56" s="83">
        <v>174</v>
      </c>
      <c r="F56" s="83">
        <v>206</v>
      </c>
      <c r="G56" s="83">
        <v>203</v>
      </c>
      <c r="H56" s="83">
        <v>171</v>
      </c>
      <c r="I56" s="83">
        <v>184</v>
      </c>
      <c r="J56" s="77">
        <v>200.75</v>
      </c>
      <c r="K56" s="77">
        <v>567078.75</v>
      </c>
      <c r="L56" s="78">
        <v>3.54007269713422</v>
      </c>
    </row>
    <row r="57" spans="1:12" x14ac:dyDescent="0.25">
      <c r="A57" s="82" t="s">
        <v>134</v>
      </c>
      <c r="B57" s="83">
        <v>71</v>
      </c>
      <c r="C57" s="83">
        <v>93</v>
      </c>
      <c r="D57" s="83">
        <v>85</v>
      </c>
      <c r="E57" s="83">
        <v>78</v>
      </c>
      <c r="F57" s="83">
        <v>75</v>
      </c>
      <c r="G57" s="83">
        <v>78</v>
      </c>
      <c r="H57" s="83">
        <v>77</v>
      </c>
      <c r="I57" s="83">
        <v>69</v>
      </c>
      <c r="J57" s="77">
        <v>78.25</v>
      </c>
      <c r="K57" s="77">
        <v>173153.625</v>
      </c>
      <c r="L57" s="78">
        <v>4.5191083929083202</v>
      </c>
    </row>
    <row r="58" spans="1:12" x14ac:dyDescent="0.25">
      <c r="A58" s="82" t="s">
        <v>135</v>
      </c>
      <c r="B58" s="83">
        <v>65</v>
      </c>
      <c r="C58" s="83">
        <v>89</v>
      </c>
      <c r="D58" s="83">
        <v>63</v>
      </c>
      <c r="E58" s="83">
        <v>77</v>
      </c>
      <c r="F58" s="83">
        <v>73</v>
      </c>
      <c r="G58" s="83">
        <v>69</v>
      </c>
      <c r="H58" s="83">
        <v>84</v>
      </c>
      <c r="I58" s="83">
        <v>91</v>
      </c>
      <c r="J58" s="77">
        <v>76.375</v>
      </c>
      <c r="K58" s="77">
        <v>306702</v>
      </c>
      <c r="L58" s="78">
        <v>2.4902022158316499</v>
      </c>
    </row>
    <row r="59" spans="1:12" x14ac:dyDescent="0.25">
      <c r="A59" s="82" t="s">
        <v>136</v>
      </c>
      <c r="B59" s="83">
        <v>247</v>
      </c>
      <c r="C59" s="83">
        <v>304</v>
      </c>
      <c r="D59" s="83">
        <v>292</v>
      </c>
      <c r="E59" s="83">
        <v>282</v>
      </c>
      <c r="F59" s="83">
        <v>294</v>
      </c>
      <c r="G59" s="83">
        <v>274</v>
      </c>
      <c r="H59" s="83">
        <v>289</v>
      </c>
      <c r="I59" s="83">
        <v>228</v>
      </c>
      <c r="J59" s="77">
        <v>276.25</v>
      </c>
      <c r="K59" s="77">
        <v>733072.375</v>
      </c>
      <c r="L59" s="78">
        <v>3.76838644342586</v>
      </c>
    </row>
    <row r="60" spans="1:12" x14ac:dyDescent="0.25">
      <c r="A60" s="82" t="s">
        <v>137</v>
      </c>
      <c r="B60" s="83">
        <v>71</v>
      </c>
      <c r="C60" s="83">
        <v>59</v>
      </c>
      <c r="D60" s="83">
        <v>68</v>
      </c>
      <c r="E60" s="83">
        <v>64</v>
      </c>
      <c r="F60" s="83">
        <v>82</v>
      </c>
      <c r="G60" s="83">
        <v>68</v>
      </c>
      <c r="H60" s="83">
        <v>70</v>
      </c>
      <c r="I60" s="83">
        <v>71</v>
      </c>
      <c r="J60" s="77">
        <v>69.125</v>
      </c>
      <c r="K60" s="77">
        <v>184304.75</v>
      </c>
      <c r="L60" s="78">
        <v>3.7505815775231</v>
      </c>
    </row>
    <row r="61" spans="1:12" x14ac:dyDescent="0.25">
      <c r="A61" s="82" t="s">
        <v>138</v>
      </c>
      <c r="B61" s="83">
        <v>220</v>
      </c>
      <c r="C61" s="83">
        <v>224</v>
      </c>
      <c r="D61" s="83">
        <v>249</v>
      </c>
      <c r="E61" s="83">
        <v>233</v>
      </c>
      <c r="F61" s="83">
        <v>217</v>
      </c>
      <c r="G61" s="83">
        <v>243</v>
      </c>
      <c r="H61" s="83">
        <v>232</v>
      </c>
      <c r="I61" s="83">
        <v>182</v>
      </c>
      <c r="J61" s="77">
        <v>225</v>
      </c>
      <c r="K61" s="77">
        <v>760398</v>
      </c>
      <c r="L61" s="78">
        <v>2.9589767463880801</v>
      </c>
    </row>
    <row r="62" spans="1:12" x14ac:dyDescent="0.25">
      <c r="A62" s="82" t="s">
        <v>139</v>
      </c>
      <c r="B62" s="83">
        <v>419</v>
      </c>
      <c r="C62" s="83">
        <v>380</v>
      </c>
      <c r="D62" s="83">
        <v>348</v>
      </c>
      <c r="E62" s="83">
        <v>348</v>
      </c>
      <c r="F62" s="83">
        <v>372</v>
      </c>
      <c r="G62" s="83">
        <v>359</v>
      </c>
      <c r="H62" s="83">
        <v>387</v>
      </c>
      <c r="I62" s="83">
        <v>318</v>
      </c>
      <c r="J62" s="77">
        <v>366.375</v>
      </c>
      <c r="K62" s="77">
        <v>1047230.125</v>
      </c>
      <c r="L62" s="78">
        <v>3.4985147128001097</v>
      </c>
    </row>
    <row r="63" spans="1:12" x14ac:dyDescent="0.25">
      <c r="A63" s="82" t="s">
        <v>140</v>
      </c>
      <c r="B63" s="83">
        <v>55</v>
      </c>
      <c r="C63" s="83">
        <v>62</v>
      </c>
      <c r="D63" s="83">
        <v>61</v>
      </c>
      <c r="E63" s="83">
        <v>67</v>
      </c>
      <c r="F63" s="83">
        <v>73</v>
      </c>
      <c r="G63" s="83">
        <v>72</v>
      </c>
      <c r="H63" s="83">
        <v>60</v>
      </c>
      <c r="I63" s="83">
        <v>69</v>
      </c>
      <c r="J63" s="77">
        <v>64.875</v>
      </c>
      <c r="K63" s="77">
        <v>204568</v>
      </c>
      <c r="L63" s="78">
        <v>3.1713171170466499</v>
      </c>
    </row>
    <row r="64" spans="1:12" x14ac:dyDescent="0.25">
      <c r="A64" s="82" t="s">
        <v>141</v>
      </c>
      <c r="B64" s="83">
        <v>1030</v>
      </c>
      <c r="C64" s="83">
        <v>1080</v>
      </c>
      <c r="D64" s="83">
        <v>1260</v>
      </c>
      <c r="E64" s="83">
        <v>1194</v>
      </c>
      <c r="F64" s="83">
        <v>1174</v>
      </c>
      <c r="G64" s="83">
        <v>1203</v>
      </c>
      <c r="H64" s="83">
        <v>1109</v>
      </c>
      <c r="I64" s="83">
        <v>942</v>
      </c>
      <c r="J64" s="77">
        <v>1124</v>
      </c>
      <c r="K64" s="77">
        <v>2608036.125</v>
      </c>
      <c r="L64" s="78">
        <v>4.3097562538555696</v>
      </c>
    </row>
    <row r="65" spans="1:12" x14ac:dyDescent="0.25">
      <c r="A65" s="82" t="s">
        <v>142</v>
      </c>
      <c r="B65" s="83">
        <v>354</v>
      </c>
      <c r="C65" s="83">
        <v>378</v>
      </c>
      <c r="D65" s="83">
        <v>363</v>
      </c>
      <c r="E65" s="83">
        <v>322</v>
      </c>
      <c r="F65" s="83">
        <v>417</v>
      </c>
      <c r="G65" s="83">
        <v>392</v>
      </c>
      <c r="H65" s="83">
        <v>367</v>
      </c>
      <c r="I65" s="83">
        <v>341</v>
      </c>
      <c r="J65" s="77">
        <v>366.75</v>
      </c>
      <c r="K65" s="77">
        <v>827603.75</v>
      </c>
      <c r="L65" s="78">
        <v>4.4314685620987095</v>
      </c>
    </row>
    <row r="66" spans="1:12" x14ac:dyDescent="0.25">
      <c r="A66" s="82" t="s">
        <v>143</v>
      </c>
      <c r="B66" s="83">
        <v>78</v>
      </c>
      <c r="C66" s="83">
        <v>106</v>
      </c>
      <c r="D66" s="83">
        <v>87</v>
      </c>
      <c r="E66" s="83">
        <v>96</v>
      </c>
      <c r="F66" s="83">
        <v>123</v>
      </c>
      <c r="G66" s="83">
        <v>135</v>
      </c>
      <c r="H66" s="83">
        <v>123</v>
      </c>
      <c r="I66" s="83">
        <v>91</v>
      </c>
      <c r="J66" s="77">
        <v>104.875</v>
      </c>
      <c r="K66" s="77">
        <v>279951.125</v>
      </c>
      <c r="L66" s="78">
        <v>3.7461896250640199</v>
      </c>
    </row>
    <row r="67" spans="1:12" x14ac:dyDescent="0.25">
      <c r="A67" s="82" t="s">
        <v>144</v>
      </c>
      <c r="B67" s="83">
        <v>478</v>
      </c>
      <c r="C67" s="83">
        <v>555</v>
      </c>
      <c r="D67" s="83">
        <v>552</v>
      </c>
      <c r="E67" s="83">
        <v>579</v>
      </c>
      <c r="F67" s="83">
        <v>582</v>
      </c>
      <c r="G67" s="83">
        <v>472</v>
      </c>
      <c r="H67" s="83">
        <v>489</v>
      </c>
      <c r="I67" s="83">
        <v>429</v>
      </c>
      <c r="J67" s="77">
        <v>517</v>
      </c>
      <c r="K67" s="77">
        <v>1464656.75</v>
      </c>
      <c r="L67" s="78">
        <v>3.5298372809875103</v>
      </c>
    </row>
    <row r="68" spans="1:12" x14ac:dyDescent="0.25">
      <c r="A68" s="82" t="s">
        <v>145</v>
      </c>
      <c r="B68" s="83">
        <v>194</v>
      </c>
      <c r="C68" s="83">
        <v>205</v>
      </c>
      <c r="D68" s="83">
        <v>228</v>
      </c>
      <c r="E68" s="83">
        <v>238</v>
      </c>
      <c r="F68" s="83">
        <v>213</v>
      </c>
      <c r="G68" s="83">
        <v>237</v>
      </c>
      <c r="H68" s="83">
        <v>248</v>
      </c>
      <c r="I68" s="83">
        <v>223</v>
      </c>
      <c r="J68" s="77">
        <v>223.25</v>
      </c>
      <c r="K68" s="77">
        <v>659293.625</v>
      </c>
      <c r="L68" s="78">
        <v>3.38619988931335</v>
      </c>
    </row>
    <row r="69" spans="1:12" x14ac:dyDescent="0.25">
      <c r="A69" s="82" t="s">
        <v>146</v>
      </c>
      <c r="B69" s="83">
        <v>169</v>
      </c>
      <c r="C69" s="83">
        <v>189</v>
      </c>
      <c r="D69" s="83">
        <v>192</v>
      </c>
      <c r="E69" s="83">
        <v>181</v>
      </c>
      <c r="F69" s="83">
        <v>192</v>
      </c>
      <c r="G69" s="83">
        <v>205</v>
      </c>
      <c r="H69" s="83">
        <v>198</v>
      </c>
      <c r="I69" s="83">
        <v>215</v>
      </c>
      <c r="J69" s="77">
        <v>192.625</v>
      </c>
      <c r="K69" s="77">
        <v>685005.875</v>
      </c>
      <c r="L69" s="78">
        <v>2.8120196779334199</v>
      </c>
    </row>
    <row r="70" spans="1:12" x14ac:dyDescent="0.25">
      <c r="A70" s="82" t="s">
        <v>147</v>
      </c>
      <c r="B70" s="83">
        <v>63</v>
      </c>
      <c r="C70" s="83">
        <v>77</v>
      </c>
      <c r="D70" s="83">
        <v>77</v>
      </c>
      <c r="E70" s="83">
        <v>100</v>
      </c>
      <c r="F70" s="83">
        <v>136</v>
      </c>
      <c r="G70" s="83">
        <v>80</v>
      </c>
      <c r="H70" s="83">
        <v>75</v>
      </c>
      <c r="I70" s="83">
        <v>99</v>
      </c>
      <c r="J70" s="77">
        <v>88.375</v>
      </c>
      <c r="K70" s="77">
        <v>229721.625</v>
      </c>
      <c r="L70" s="78">
        <v>3.84704748627823</v>
      </c>
    </row>
    <row r="71" spans="1:12" x14ac:dyDescent="0.25">
      <c r="A71" s="82" t="s">
        <v>148</v>
      </c>
      <c r="B71" s="83">
        <v>212</v>
      </c>
      <c r="C71" s="83">
        <v>209</v>
      </c>
      <c r="D71" s="83">
        <v>223</v>
      </c>
      <c r="E71" s="83">
        <v>226</v>
      </c>
      <c r="F71" s="83">
        <v>325</v>
      </c>
      <c r="G71" s="83">
        <v>327</v>
      </c>
      <c r="H71" s="83">
        <v>282</v>
      </c>
      <c r="I71" s="83">
        <v>259</v>
      </c>
      <c r="J71" s="77">
        <v>257.875</v>
      </c>
      <c r="K71" s="77">
        <v>481230.375</v>
      </c>
      <c r="L71" s="78">
        <v>5.3586600804240607</v>
      </c>
    </row>
    <row r="72" spans="1:12" x14ac:dyDescent="0.25">
      <c r="A72" s="82" t="s">
        <v>149</v>
      </c>
      <c r="B72" s="83">
        <v>362</v>
      </c>
      <c r="C72" s="83">
        <v>376</v>
      </c>
      <c r="D72" s="83">
        <v>391</v>
      </c>
      <c r="E72" s="83">
        <v>380</v>
      </c>
      <c r="F72" s="83">
        <v>347</v>
      </c>
      <c r="G72" s="83">
        <v>349</v>
      </c>
      <c r="H72" s="83">
        <v>330</v>
      </c>
      <c r="I72" s="83">
        <v>299</v>
      </c>
      <c r="J72" s="77">
        <v>354.25</v>
      </c>
      <c r="K72" s="77">
        <v>1140829.25</v>
      </c>
      <c r="L72" s="78">
        <v>3.10519738164147</v>
      </c>
    </row>
    <row r="73" spans="1:12" x14ac:dyDescent="0.25">
      <c r="A73" s="82" t="s">
        <v>150</v>
      </c>
      <c r="B73" s="83">
        <v>265</v>
      </c>
      <c r="C73" s="83">
        <v>284</v>
      </c>
      <c r="D73" s="83">
        <v>298</v>
      </c>
      <c r="E73" s="83">
        <v>282</v>
      </c>
      <c r="F73" s="83">
        <v>272</v>
      </c>
      <c r="G73" s="83">
        <v>273</v>
      </c>
      <c r="H73" s="83">
        <v>294</v>
      </c>
      <c r="I73" s="83">
        <v>239</v>
      </c>
      <c r="J73" s="77">
        <v>275.875</v>
      </c>
      <c r="K73" s="77">
        <v>765991.375</v>
      </c>
      <c r="L73" s="78">
        <v>3.6015418580920699</v>
      </c>
    </row>
    <row r="74" spans="1:12" x14ac:dyDescent="0.25">
      <c r="A74" s="82" t="s">
        <v>151</v>
      </c>
      <c r="B74" s="83">
        <v>694</v>
      </c>
      <c r="C74" s="83">
        <v>786</v>
      </c>
      <c r="D74" s="83">
        <v>706</v>
      </c>
      <c r="E74" s="83">
        <v>733</v>
      </c>
      <c r="F74" s="83">
        <v>680</v>
      </c>
      <c r="G74" s="83">
        <v>645</v>
      </c>
      <c r="H74" s="83">
        <v>690</v>
      </c>
      <c r="I74" s="83">
        <v>695</v>
      </c>
      <c r="J74" s="77">
        <v>703.625</v>
      </c>
      <c r="K74" s="77">
        <v>1872375.75</v>
      </c>
      <c r="L74" s="78">
        <v>3.7579262602605299</v>
      </c>
    </row>
    <row r="75" spans="1:12" x14ac:dyDescent="0.25">
      <c r="A75" s="82" t="s">
        <v>152</v>
      </c>
      <c r="B75" s="83">
        <v>86</v>
      </c>
      <c r="C75" s="83">
        <v>92</v>
      </c>
      <c r="D75" s="83">
        <v>91</v>
      </c>
      <c r="E75" s="83">
        <v>100</v>
      </c>
      <c r="F75" s="83">
        <v>104</v>
      </c>
      <c r="G75" s="83">
        <v>99</v>
      </c>
      <c r="H75" s="83">
        <v>111</v>
      </c>
      <c r="I75" s="83">
        <v>102</v>
      </c>
      <c r="J75" s="77">
        <v>98.125</v>
      </c>
      <c r="K75" s="77">
        <v>235340.125</v>
      </c>
      <c r="L75" s="78">
        <v>4.1694972329941598</v>
      </c>
    </row>
    <row r="76" spans="1:12" x14ac:dyDescent="0.25">
      <c r="A76" s="82" t="s">
        <v>153</v>
      </c>
      <c r="B76" s="83">
        <v>145</v>
      </c>
      <c r="C76" s="83">
        <v>170</v>
      </c>
      <c r="D76" s="83">
        <v>147</v>
      </c>
      <c r="E76" s="83">
        <v>206</v>
      </c>
      <c r="F76" s="83">
        <v>214</v>
      </c>
      <c r="G76" s="83">
        <v>181</v>
      </c>
      <c r="H76" s="83">
        <v>179</v>
      </c>
      <c r="I76" s="83">
        <v>149</v>
      </c>
      <c r="J76" s="77">
        <v>173.875</v>
      </c>
      <c r="K76" s="77">
        <v>551402.875</v>
      </c>
      <c r="L76" s="78">
        <v>3.1533205190488003</v>
      </c>
    </row>
    <row r="77" spans="1:12" x14ac:dyDescent="0.25">
      <c r="A77" s="82" t="s">
        <v>154</v>
      </c>
      <c r="B77" s="83">
        <v>135</v>
      </c>
      <c r="C77" s="83">
        <v>153</v>
      </c>
      <c r="D77" s="83">
        <v>119</v>
      </c>
      <c r="E77" s="83">
        <v>165</v>
      </c>
      <c r="F77" s="83">
        <v>154</v>
      </c>
      <c r="G77" s="83">
        <v>174</v>
      </c>
      <c r="H77" s="83">
        <v>153</v>
      </c>
      <c r="I77" s="83">
        <v>151</v>
      </c>
      <c r="J77" s="77">
        <v>150.5</v>
      </c>
      <c r="K77" s="77">
        <v>566451.125</v>
      </c>
      <c r="L77" s="78">
        <v>2.6568929490607003</v>
      </c>
    </row>
    <row r="78" spans="1:12" x14ac:dyDescent="0.25">
      <c r="A78" s="82" t="s">
        <v>155</v>
      </c>
      <c r="B78" s="83">
        <v>124</v>
      </c>
      <c r="C78" s="83">
        <v>124</v>
      </c>
      <c r="D78" s="83">
        <v>152</v>
      </c>
      <c r="E78" s="83">
        <v>157</v>
      </c>
      <c r="F78" s="83">
        <v>133</v>
      </c>
      <c r="G78" s="83">
        <v>141</v>
      </c>
      <c r="H78" s="83">
        <v>135</v>
      </c>
      <c r="I78" s="83">
        <v>108</v>
      </c>
      <c r="J78" s="77">
        <v>134.25</v>
      </c>
      <c r="K78" s="77">
        <v>437270.875</v>
      </c>
      <c r="L78" s="78">
        <v>3.0701793253438199</v>
      </c>
    </row>
    <row r="79" spans="1:12" x14ac:dyDescent="0.25">
      <c r="A79" s="82" t="s">
        <v>156</v>
      </c>
      <c r="B79" s="83">
        <v>269</v>
      </c>
      <c r="C79" s="83">
        <v>318</v>
      </c>
      <c r="D79" s="83">
        <v>254</v>
      </c>
      <c r="E79" s="83">
        <v>272</v>
      </c>
      <c r="F79" s="83">
        <v>312</v>
      </c>
      <c r="G79" s="83">
        <v>386</v>
      </c>
      <c r="H79" s="83">
        <v>321</v>
      </c>
      <c r="I79" s="83">
        <v>285</v>
      </c>
      <c r="J79" s="77">
        <v>302.125</v>
      </c>
      <c r="K79" s="77">
        <v>826402.625</v>
      </c>
      <c r="L79" s="78">
        <v>3.6559056186444199</v>
      </c>
    </row>
    <row r="80" spans="1:12" x14ac:dyDescent="0.25">
      <c r="A80" s="82" t="s">
        <v>157</v>
      </c>
      <c r="B80" s="83">
        <v>666</v>
      </c>
      <c r="C80" s="83">
        <v>765</v>
      </c>
      <c r="D80" s="83">
        <v>653</v>
      </c>
      <c r="E80" s="83">
        <v>702</v>
      </c>
      <c r="F80" s="83">
        <v>651</v>
      </c>
      <c r="G80" s="83">
        <v>607</v>
      </c>
      <c r="H80" s="83">
        <v>637</v>
      </c>
      <c r="I80" s="83">
        <v>472</v>
      </c>
      <c r="J80" s="77">
        <v>644.125</v>
      </c>
      <c r="K80" s="77">
        <v>2158014.5</v>
      </c>
      <c r="L80" s="78">
        <v>2.98480385558114</v>
      </c>
    </row>
    <row r="81" spans="1:12" x14ac:dyDescent="0.25">
      <c r="A81" s="82" t="s">
        <v>158</v>
      </c>
      <c r="B81" s="83">
        <v>507</v>
      </c>
      <c r="C81" s="83">
        <v>495</v>
      </c>
      <c r="D81" s="83">
        <v>471</v>
      </c>
      <c r="E81" s="83">
        <v>471</v>
      </c>
      <c r="F81" s="83">
        <v>471</v>
      </c>
      <c r="G81" s="83">
        <v>473</v>
      </c>
      <c r="H81" s="83">
        <v>462</v>
      </c>
      <c r="I81" s="83">
        <v>434</v>
      </c>
      <c r="J81" s="77">
        <v>473</v>
      </c>
      <c r="K81" s="77">
        <v>1255517.75</v>
      </c>
      <c r="L81" s="78">
        <v>3.7673700750148695</v>
      </c>
    </row>
    <row r="82" spans="1:12" x14ac:dyDescent="0.25">
      <c r="A82" s="82" t="s">
        <v>159</v>
      </c>
      <c r="B82" s="83">
        <v>631</v>
      </c>
      <c r="C82" s="83">
        <v>600</v>
      </c>
      <c r="D82" s="83">
        <v>640</v>
      </c>
      <c r="E82" s="83">
        <v>583</v>
      </c>
      <c r="F82" s="83">
        <v>548</v>
      </c>
      <c r="G82" s="83">
        <v>512</v>
      </c>
      <c r="H82" s="83">
        <v>450</v>
      </c>
      <c r="I82" s="83">
        <v>454</v>
      </c>
      <c r="J82" s="77">
        <v>552.25</v>
      </c>
      <c r="K82" s="77">
        <v>1422288.875</v>
      </c>
      <c r="L82" s="78">
        <v>3.8828258429568301</v>
      </c>
    </row>
    <row r="83" spans="1:12" x14ac:dyDescent="0.25">
      <c r="A83" s="82" t="s">
        <v>160</v>
      </c>
      <c r="B83" s="83">
        <v>552</v>
      </c>
      <c r="C83" s="83">
        <v>564</v>
      </c>
      <c r="D83" s="83">
        <v>592</v>
      </c>
      <c r="E83" s="83">
        <v>534</v>
      </c>
      <c r="F83" s="83">
        <v>514</v>
      </c>
      <c r="G83" s="83">
        <v>496</v>
      </c>
      <c r="H83" s="83">
        <v>447</v>
      </c>
      <c r="I83" s="83">
        <v>424</v>
      </c>
      <c r="J83" s="77">
        <v>515.375</v>
      </c>
      <c r="K83" s="77">
        <v>1447312.125</v>
      </c>
      <c r="L83" s="78">
        <v>3.5609112305336299</v>
      </c>
    </row>
    <row r="84" spans="1:12" x14ac:dyDescent="0.25">
      <c r="A84" s="82" t="s">
        <v>161</v>
      </c>
      <c r="B84" s="83">
        <v>107</v>
      </c>
      <c r="C84" s="83">
        <v>102</v>
      </c>
      <c r="D84" s="83">
        <v>117</v>
      </c>
      <c r="E84" s="83">
        <v>99</v>
      </c>
      <c r="F84" s="83">
        <v>133</v>
      </c>
      <c r="G84" s="83">
        <v>134</v>
      </c>
      <c r="H84" s="83">
        <v>136</v>
      </c>
      <c r="I84" s="83">
        <v>123</v>
      </c>
      <c r="J84" s="77">
        <v>118.875</v>
      </c>
      <c r="K84" s="77">
        <v>374626.625</v>
      </c>
      <c r="L84" s="78">
        <v>3.1731594090516104</v>
      </c>
    </row>
    <row r="85" spans="1:12" x14ac:dyDescent="0.25">
      <c r="A85" s="82" t="s">
        <v>162</v>
      </c>
      <c r="B85" s="83">
        <v>251</v>
      </c>
      <c r="C85" s="83">
        <v>234</v>
      </c>
      <c r="D85" s="83">
        <v>238</v>
      </c>
      <c r="E85" s="83">
        <v>266</v>
      </c>
      <c r="F85" s="83">
        <v>197</v>
      </c>
      <c r="G85" s="83">
        <v>253</v>
      </c>
      <c r="H85" s="83">
        <v>257</v>
      </c>
      <c r="I85" s="83">
        <v>207</v>
      </c>
      <c r="J85" s="77">
        <v>237.875</v>
      </c>
      <c r="K85" s="77">
        <v>569239</v>
      </c>
      <c r="L85" s="78">
        <v>4.1788247115886303</v>
      </c>
    </row>
    <row r="86" spans="1:12" x14ac:dyDescent="0.25">
      <c r="A86" s="82" t="s">
        <v>163</v>
      </c>
      <c r="B86" s="83">
        <v>88</v>
      </c>
      <c r="C86" s="83">
        <v>112</v>
      </c>
      <c r="D86" s="83">
        <v>94</v>
      </c>
      <c r="E86" s="83">
        <v>108</v>
      </c>
      <c r="F86" s="83">
        <v>120</v>
      </c>
      <c r="G86" s="83">
        <v>129</v>
      </c>
      <c r="H86" s="83">
        <v>117</v>
      </c>
      <c r="I86" s="83">
        <v>120</v>
      </c>
      <c r="J86" s="77">
        <v>111</v>
      </c>
      <c r="K86" s="77">
        <v>390570</v>
      </c>
      <c r="L86" s="78">
        <v>2.8420001536216297</v>
      </c>
    </row>
    <row r="87" spans="1:12" x14ac:dyDescent="0.25">
      <c r="A87" s="82" t="s">
        <v>164</v>
      </c>
      <c r="B87" s="83">
        <v>92</v>
      </c>
      <c r="C87" s="83">
        <v>119</v>
      </c>
      <c r="D87" s="83">
        <v>94</v>
      </c>
      <c r="E87" s="83">
        <v>101</v>
      </c>
      <c r="F87" s="83">
        <v>109</v>
      </c>
      <c r="G87" s="83">
        <v>103</v>
      </c>
      <c r="H87" s="83">
        <v>108</v>
      </c>
      <c r="I87" s="83">
        <v>107</v>
      </c>
      <c r="J87" s="77">
        <v>104.125</v>
      </c>
      <c r="K87" s="77">
        <v>260935.75</v>
      </c>
      <c r="L87" s="78">
        <v>3.9904459239487098</v>
      </c>
    </row>
    <row r="88" spans="1:12" x14ac:dyDescent="0.25">
      <c r="A88" s="82" t="s">
        <v>165</v>
      </c>
      <c r="B88" s="83">
        <v>393</v>
      </c>
      <c r="C88" s="83">
        <v>471</v>
      </c>
      <c r="D88" s="83">
        <v>505</v>
      </c>
      <c r="E88" s="83">
        <v>474</v>
      </c>
      <c r="F88" s="83">
        <v>457</v>
      </c>
      <c r="G88" s="83">
        <v>510</v>
      </c>
      <c r="H88" s="83">
        <v>460</v>
      </c>
      <c r="I88" s="83">
        <v>392</v>
      </c>
      <c r="J88" s="77">
        <v>457.75</v>
      </c>
      <c r="K88" s="77">
        <v>1078771.125</v>
      </c>
      <c r="L88" s="78">
        <v>4.2432541008177198</v>
      </c>
    </row>
    <row r="89" spans="1:12" x14ac:dyDescent="0.25">
      <c r="A89" s="82" t="s">
        <v>166</v>
      </c>
      <c r="B89" s="83">
        <v>318</v>
      </c>
      <c r="C89" s="83">
        <v>305</v>
      </c>
      <c r="D89" s="83">
        <v>334</v>
      </c>
      <c r="E89" s="83">
        <v>352</v>
      </c>
      <c r="F89" s="83">
        <v>355</v>
      </c>
      <c r="G89" s="83">
        <v>374</v>
      </c>
      <c r="H89" s="83">
        <v>348</v>
      </c>
      <c r="I89" s="83">
        <v>333</v>
      </c>
      <c r="J89" s="77">
        <v>339.875</v>
      </c>
      <c r="K89" s="77">
        <v>561924.25</v>
      </c>
      <c r="L89" s="78">
        <v>6.0484131090622997</v>
      </c>
    </row>
    <row r="90" spans="1:12" x14ac:dyDescent="0.25">
      <c r="A90" s="82" t="s">
        <v>167</v>
      </c>
      <c r="B90" s="83">
        <v>205</v>
      </c>
      <c r="C90" s="83">
        <v>275</v>
      </c>
      <c r="D90" s="83">
        <v>224</v>
      </c>
      <c r="E90" s="83">
        <v>270</v>
      </c>
      <c r="F90" s="83">
        <v>212</v>
      </c>
      <c r="G90" s="83">
        <v>297</v>
      </c>
      <c r="H90" s="83">
        <v>284</v>
      </c>
      <c r="I90" s="83">
        <v>292</v>
      </c>
      <c r="J90" s="77">
        <v>257.375</v>
      </c>
      <c r="K90" s="77">
        <v>687794.875</v>
      </c>
      <c r="L90" s="78">
        <v>3.7420313723622902</v>
      </c>
    </row>
    <row r="91" spans="1:12" x14ac:dyDescent="0.25">
      <c r="A91" s="82" t="s">
        <v>168</v>
      </c>
      <c r="B91" s="83">
        <v>111</v>
      </c>
      <c r="C91" s="83">
        <v>131</v>
      </c>
      <c r="D91" s="83">
        <v>110</v>
      </c>
      <c r="E91" s="83">
        <v>145</v>
      </c>
      <c r="F91" s="83">
        <v>148</v>
      </c>
      <c r="G91" s="83">
        <v>140</v>
      </c>
      <c r="H91" s="83">
        <v>143</v>
      </c>
      <c r="I91" s="83">
        <v>111</v>
      </c>
      <c r="J91" s="77">
        <v>129.875</v>
      </c>
      <c r="K91" s="77">
        <v>438306.625</v>
      </c>
      <c r="L91" s="78">
        <v>2.9631083034622203</v>
      </c>
    </row>
    <row r="92" spans="1:12" x14ac:dyDescent="0.25">
      <c r="A92" s="82" t="s">
        <v>169</v>
      </c>
      <c r="B92" s="83">
        <v>85</v>
      </c>
      <c r="C92" s="83">
        <v>85</v>
      </c>
      <c r="D92" s="83">
        <v>106</v>
      </c>
      <c r="E92" s="83">
        <v>112</v>
      </c>
      <c r="F92" s="83">
        <v>97</v>
      </c>
      <c r="G92" s="83">
        <v>102</v>
      </c>
      <c r="H92" s="83">
        <v>106</v>
      </c>
      <c r="I92" s="83">
        <v>79</v>
      </c>
      <c r="J92" s="77">
        <v>96.5</v>
      </c>
      <c r="K92" s="77">
        <v>372769.75</v>
      </c>
      <c r="L92" s="78">
        <v>2.5887293698053599</v>
      </c>
    </row>
    <row r="93" spans="1:12" x14ac:dyDescent="0.25">
      <c r="A93" s="82" t="s">
        <v>170</v>
      </c>
      <c r="B93" s="83">
        <v>113</v>
      </c>
      <c r="C93" s="83">
        <v>148</v>
      </c>
      <c r="D93" s="83">
        <v>128</v>
      </c>
      <c r="E93" s="83">
        <v>147</v>
      </c>
      <c r="F93" s="83">
        <v>166</v>
      </c>
      <c r="G93" s="83">
        <v>161</v>
      </c>
      <c r="H93" s="83">
        <v>141</v>
      </c>
      <c r="I93" s="83">
        <v>132</v>
      </c>
      <c r="J93" s="77">
        <v>142</v>
      </c>
      <c r="K93" s="77">
        <v>364042.625</v>
      </c>
      <c r="L93" s="78">
        <v>3.9006421294759104</v>
      </c>
    </row>
    <row r="94" spans="1:12" x14ac:dyDescent="0.25">
      <c r="A94" s="82" t="s">
        <v>171</v>
      </c>
      <c r="B94" s="83">
        <v>150</v>
      </c>
      <c r="C94" s="83">
        <v>152</v>
      </c>
      <c r="D94" s="83">
        <v>127</v>
      </c>
      <c r="E94" s="83">
        <v>160</v>
      </c>
      <c r="F94" s="83">
        <v>159</v>
      </c>
      <c r="G94" s="83">
        <v>157</v>
      </c>
      <c r="H94" s="83">
        <v>142</v>
      </c>
      <c r="I94" s="83">
        <v>129</v>
      </c>
      <c r="J94" s="77">
        <v>147</v>
      </c>
      <c r="K94" s="77">
        <v>335794.625</v>
      </c>
      <c r="L94" s="78">
        <v>4.3776757891821498</v>
      </c>
    </row>
    <row r="95" spans="1:12" x14ac:dyDescent="0.25">
      <c r="A95" s="82" t="s">
        <v>172</v>
      </c>
      <c r="B95" s="83">
        <v>77</v>
      </c>
      <c r="C95" s="83">
        <v>78</v>
      </c>
      <c r="D95" s="83">
        <v>74</v>
      </c>
      <c r="E95" s="83">
        <v>71</v>
      </c>
      <c r="F95" s="83">
        <v>64</v>
      </c>
      <c r="G95" s="83">
        <v>51</v>
      </c>
      <c r="H95" s="83">
        <v>61</v>
      </c>
      <c r="I95" s="83">
        <v>47</v>
      </c>
      <c r="J95" s="77">
        <v>65.375</v>
      </c>
      <c r="K95" s="77">
        <v>141120.375</v>
      </c>
      <c r="L95" s="78">
        <v>4.6325698893586402</v>
      </c>
    </row>
    <row r="96" spans="1:12" x14ac:dyDescent="0.25">
      <c r="A96" s="82" t="s">
        <v>173</v>
      </c>
      <c r="B96" s="83">
        <v>518</v>
      </c>
      <c r="C96" s="83">
        <v>596</v>
      </c>
      <c r="D96" s="83">
        <v>589</v>
      </c>
      <c r="E96" s="83">
        <v>549</v>
      </c>
      <c r="F96" s="83">
        <v>458</v>
      </c>
      <c r="G96" s="83">
        <v>494</v>
      </c>
      <c r="H96" s="83">
        <v>455</v>
      </c>
      <c r="I96" s="83">
        <v>426</v>
      </c>
      <c r="J96" s="77">
        <v>510.625</v>
      </c>
      <c r="K96" s="77">
        <v>1303647.75</v>
      </c>
      <c r="L96" s="78">
        <v>3.9168939615781899</v>
      </c>
    </row>
    <row r="97" spans="1:12" x14ac:dyDescent="0.25">
      <c r="A97" s="82" t="s">
        <v>174</v>
      </c>
      <c r="B97" s="83">
        <v>509</v>
      </c>
      <c r="C97" s="83">
        <v>529</v>
      </c>
      <c r="D97" s="83">
        <v>559</v>
      </c>
      <c r="E97" s="83">
        <v>553</v>
      </c>
      <c r="F97" s="83">
        <v>458</v>
      </c>
      <c r="G97" s="83">
        <v>535</v>
      </c>
      <c r="H97" s="83">
        <v>512</v>
      </c>
      <c r="I97" s="83">
        <v>351</v>
      </c>
      <c r="J97" s="77">
        <v>500.75</v>
      </c>
      <c r="K97" s="77">
        <v>1623517.125</v>
      </c>
      <c r="L97" s="78">
        <v>3.0843530523276703</v>
      </c>
    </row>
    <row r="98" spans="1:12" x14ac:dyDescent="0.25">
      <c r="A98" s="82" t="s">
        <v>175</v>
      </c>
      <c r="B98" s="83">
        <v>1145</v>
      </c>
      <c r="C98" s="83">
        <v>1090</v>
      </c>
      <c r="D98" s="83">
        <v>1077</v>
      </c>
      <c r="E98" s="83">
        <v>982</v>
      </c>
      <c r="F98" s="83">
        <v>993</v>
      </c>
      <c r="G98" s="83">
        <v>1182</v>
      </c>
      <c r="H98" s="83">
        <v>1032</v>
      </c>
      <c r="I98" s="83">
        <v>864</v>
      </c>
      <c r="J98" s="77">
        <v>1045.625</v>
      </c>
      <c r="K98" s="77">
        <v>1646097.875</v>
      </c>
      <c r="L98" s="78">
        <v>6.3521435503948993</v>
      </c>
    </row>
    <row r="99" spans="1:12" x14ac:dyDescent="0.25">
      <c r="A99" s="82" t="s">
        <v>176</v>
      </c>
      <c r="B99" s="83">
        <v>625</v>
      </c>
      <c r="C99" s="83">
        <v>625</v>
      </c>
      <c r="D99" s="83">
        <v>589</v>
      </c>
      <c r="E99" s="83">
        <v>600</v>
      </c>
      <c r="F99" s="83">
        <v>548</v>
      </c>
      <c r="G99" s="83">
        <v>533</v>
      </c>
      <c r="H99" s="83">
        <v>455</v>
      </c>
      <c r="I99" s="83">
        <v>423</v>
      </c>
      <c r="J99" s="77">
        <v>549.75</v>
      </c>
      <c r="K99" s="77">
        <v>1403023.375</v>
      </c>
      <c r="L99" s="78">
        <v>3.91832388394812</v>
      </c>
    </row>
    <row r="100" spans="1:12" x14ac:dyDescent="0.25">
      <c r="A100" s="82" t="s">
        <v>177</v>
      </c>
      <c r="B100" s="83">
        <v>580</v>
      </c>
      <c r="C100" s="83">
        <v>614</v>
      </c>
      <c r="D100" s="83">
        <v>612</v>
      </c>
      <c r="E100" s="83">
        <v>605</v>
      </c>
      <c r="F100" s="83">
        <v>529</v>
      </c>
      <c r="G100" s="83">
        <v>580</v>
      </c>
      <c r="H100" s="83">
        <v>481</v>
      </c>
      <c r="I100" s="83">
        <v>433</v>
      </c>
      <c r="J100" s="77">
        <v>554.25</v>
      </c>
      <c r="K100" s="77">
        <v>1245052.625</v>
      </c>
      <c r="L100" s="78">
        <v>4.4516190630898</v>
      </c>
    </row>
    <row r="101" spans="1:12" x14ac:dyDescent="0.25">
      <c r="A101" s="82" t="s">
        <v>178</v>
      </c>
      <c r="B101" s="83">
        <v>229</v>
      </c>
      <c r="C101" s="83">
        <v>256</v>
      </c>
      <c r="D101" s="83">
        <v>271</v>
      </c>
      <c r="E101" s="83">
        <v>245</v>
      </c>
      <c r="F101" s="83">
        <v>325</v>
      </c>
      <c r="G101" s="83">
        <v>367</v>
      </c>
      <c r="H101" s="83">
        <v>276</v>
      </c>
      <c r="I101" s="83">
        <v>244</v>
      </c>
      <c r="J101" s="77">
        <v>276.625</v>
      </c>
      <c r="K101" s="77">
        <v>386591.875</v>
      </c>
      <c r="L101" s="78">
        <v>7.15547888842723</v>
      </c>
    </row>
    <row r="102" spans="1:12" x14ac:dyDescent="0.25">
      <c r="A102" s="82" t="s">
        <v>179</v>
      </c>
      <c r="B102" s="83">
        <v>248</v>
      </c>
      <c r="C102" s="83">
        <v>239</v>
      </c>
      <c r="D102" s="83">
        <v>248</v>
      </c>
      <c r="E102" s="83">
        <v>267</v>
      </c>
      <c r="F102" s="83">
        <v>266</v>
      </c>
      <c r="G102" s="83">
        <v>362</v>
      </c>
      <c r="H102" s="83">
        <v>291</v>
      </c>
      <c r="I102" s="83">
        <v>242</v>
      </c>
      <c r="J102" s="77">
        <v>270.375</v>
      </c>
      <c r="K102" s="77">
        <v>365729.625</v>
      </c>
      <c r="L102" s="78">
        <v>7.3927563292145102</v>
      </c>
    </row>
    <row r="103" spans="1:12" x14ac:dyDescent="0.25">
      <c r="A103" s="82" t="s">
        <v>180</v>
      </c>
      <c r="B103" s="83">
        <v>206</v>
      </c>
      <c r="C103" s="83">
        <v>166</v>
      </c>
      <c r="D103" s="83">
        <v>185</v>
      </c>
      <c r="E103" s="83">
        <v>139</v>
      </c>
      <c r="F103" s="83">
        <v>148</v>
      </c>
      <c r="G103" s="83">
        <v>151</v>
      </c>
      <c r="H103" s="83">
        <v>151</v>
      </c>
      <c r="I103" s="83">
        <v>178</v>
      </c>
      <c r="J103" s="77">
        <v>165.5</v>
      </c>
      <c r="K103" s="77">
        <v>280105.625</v>
      </c>
      <c r="L103" s="78">
        <v>5.9084854151001096</v>
      </c>
    </row>
    <row r="104" spans="1:12" x14ac:dyDescent="0.25">
      <c r="A104" s="82" t="s">
        <v>181</v>
      </c>
      <c r="B104" s="83">
        <v>346</v>
      </c>
      <c r="C104" s="83">
        <v>336</v>
      </c>
      <c r="D104" s="83">
        <v>340</v>
      </c>
      <c r="E104" s="83">
        <v>319</v>
      </c>
      <c r="F104" s="83">
        <v>302</v>
      </c>
      <c r="G104" s="83">
        <v>307</v>
      </c>
      <c r="H104" s="83">
        <v>270</v>
      </c>
      <c r="I104" s="83">
        <v>265</v>
      </c>
      <c r="J104" s="77">
        <v>310.625</v>
      </c>
      <c r="K104" s="77">
        <v>862538.5</v>
      </c>
      <c r="L104" s="78">
        <v>3.6012885221934998</v>
      </c>
    </row>
    <row r="105" spans="1:12" x14ac:dyDescent="0.25">
      <c r="A105" s="84" t="s">
        <v>182</v>
      </c>
      <c r="B105" s="85">
        <v>56</v>
      </c>
      <c r="C105" s="85">
        <v>63</v>
      </c>
      <c r="D105" s="85">
        <v>56</v>
      </c>
      <c r="E105" s="85">
        <v>66</v>
      </c>
      <c r="F105" s="85">
        <v>69</v>
      </c>
      <c r="G105" s="85">
        <v>70</v>
      </c>
      <c r="H105" s="85">
        <v>83</v>
      </c>
      <c r="I105" s="85">
        <v>106</v>
      </c>
      <c r="J105" s="86">
        <v>71.125</v>
      </c>
      <c r="K105" s="86">
        <v>256518</v>
      </c>
      <c r="L105" s="87">
        <v>2.7727099072969503</v>
      </c>
    </row>
    <row r="106" spans="1:12" ht="15.75" thickBot="1" x14ac:dyDescent="0.3">
      <c r="A106" s="88" t="s">
        <v>183</v>
      </c>
      <c r="B106" s="89">
        <v>24360</v>
      </c>
      <c r="C106" s="89">
        <v>26158</v>
      </c>
      <c r="D106" s="89">
        <v>25990</v>
      </c>
      <c r="E106" s="89">
        <v>26306</v>
      </c>
      <c r="F106" s="89">
        <v>26812</v>
      </c>
      <c r="G106" s="89">
        <v>27340</v>
      </c>
      <c r="H106" s="89">
        <v>25845</v>
      </c>
      <c r="I106" s="89">
        <v>23124</v>
      </c>
      <c r="J106" s="77">
        <v>25741.875</v>
      </c>
      <c r="K106" s="77">
        <v>67255674</v>
      </c>
      <c r="L106" s="78">
        <v>3.8274651741650798</v>
      </c>
    </row>
    <row r="107" spans="1:12" ht="15.75" thickTop="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90"/>
      <c r="K107" s="90"/>
      <c r="L107" s="91"/>
    </row>
    <row r="108" spans="1:12" x14ac:dyDescent="0.25">
      <c r="B108" s="8"/>
      <c r="C108" s="8"/>
      <c r="D108" s="8"/>
      <c r="E108" s="8"/>
      <c r="F108" s="8"/>
      <c r="G108" s="8"/>
      <c r="H108" s="8"/>
      <c r="I108" s="8"/>
    </row>
    <row r="109" spans="1:12" x14ac:dyDescent="0.25">
      <c r="B109" s="8"/>
      <c r="C109" s="8"/>
      <c r="D109" s="8"/>
      <c r="E109" s="8"/>
      <c r="F109" s="8"/>
      <c r="G109" s="8"/>
      <c r="H109" s="8"/>
      <c r="I109" s="8"/>
      <c r="K109" s="234"/>
    </row>
  </sheetData>
  <mergeCells count="1">
    <mergeCell ref="B3:J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zoomScale="70" zoomScaleNormal="70" workbookViewId="0">
      <selection activeCell="C23" sqref="C23"/>
    </sheetView>
  </sheetViews>
  <sheetFormatPr baseColWidth="10" defaultRowHeight="15" x14ac:dyDescent="0.25"/>
  <cols>
    <col min="1" max="1" width="14.42578125" style="32" customWidth="1"/>
    <col min="2" max="2" width="68.7109375" style="65" bestFit="1" customWidth="1"/>
    <col min="3" max="3" width="45.7109375" style="65" customWidth="1"/>
    <col min="4" max="16384" width="11.42578125" style="65"/>
  </cols>
  <sheetData>
    <row r="1" spans="1:3" x14ac:dyDescent="0.25">
      <c r="A1" s="217" t="s">
        <v>200</v>
      </c>
      <c r="B1" s="217"/>
      <c r="C1" s="217"/>
    </row>
    <row r="2" spans="1:3" ht="18.75" x14ac:dyDescent="0.25">
      <c r="A2" s="32" t="s">
        <v>183</v>
      </c>
      <c r="B2" s="66" t="s">
        <v>199</v>
      </c>
    </row>
    <row r="3" spans="1:3" ht="45" x14ac:dyDescent="0.25">
      <c r="B3" s="67" t="s">
        <v>195</v>
      </c>
      <c r="C3" s="68" t="s">
        <v>199</v>
      </c>
    </row>
    <row r="4" spans="1:3" x14ac:dyDescent="0.25">
      <c r="B4" s="68" t="s">
        <v>193</v>
      </c>
      <c r="C4" s="69">
        <v>2.4499168005756724</v>
      </c>
    </row>
    <row r="5" spans="1:3" ht="30" x14ac:dyDescent="0.25">
      <c r="B5" s="68" t="s">
        <v>192</v>
      </c>
      <c r="C5" s="69">
        <v>2.964189886460499</v>
      </c>
    </row>
    <row r="6" spans="1:3" ht="30" x14ac:dyDescent="0.25">
      <c r="B6" s="68" t="s">
        <v>191</v>
      </c>
      <c r="C6" s="69">
        <v>3.7159244542256156</v>
      </c>
    </row>
    <row r="7" spans="1:3" ht="30" x14ac:dyDescent="0.25">
      <c r="B7" s="68" t="s">
        <v>190</v>
      </c>
      <c r="C7" s="69">
        <v>4.3801494770438101</v>
      </c>
    </row>
    <row r="8" spans="1:3" ht="30" x14ac:dyDescent="0.25">
      <c r="B8" s="68" t="s">
        <v>189</v>
      </c>
      <c r="C8" s="69">
        <v>5.1256311172601086</v>
      </c>
    </row>
    <row r="9" spans="1:3" ht="30" x14ac:dyDescent="0.25">
      <c r="B9" s="68" t="s">
        <v>188</v>
      </c>
      <c r="C9" s="69">
        <v>4.5945479041735844</v>
      </c>
    </row>
    <row r="10" spans="1:3" ht="30" x14ac:dyDescent="0.25">
      <c r="B10" s="68" t="s">
        <v>187</v>
      </c>
      <c r="C10" s="69">
        <v>5.1557279008209438</v>
      </c>
    </row>
    <row r="11" spans="1:3" ht="30" x14ac:dyDescent="0.25">
      <c r="B11" s="68" t="s">
        <v>186</v>
      </c>
      <c r="C11" s="69">
        <v>4.1177525672355832</v>
      </c>
    </row>
    <row r="12" spans="1:3" x14ac:dyDescent="0.25">
      <c r="B12" s="68" t="s">
        <v>185</v>
      </c>
      <c r="C12" s="69">
        <v>4.0132607344802356</v>
      </c>
    </row>
    <row r="13" spans="1:3" x14ac:dyDescent="0.25">
      <c r="B13" s="70"/>
      <c r="C13" s="71"/>
    </row>
    <row r="14" spans="1:3" x14ac:dyDescent="0.25">
      <c r="B14" s="70"/>
      <c r="C14" s="71"/>
    </row>
    <row r="15" spans="1:3" x14ac:dyDescent="0.25">
      <c r="A15" s="27" t="s">
        <v>266</v>
      </c>
      <c r="B15" s="136"/>
      <c r="C15" s="71"/>
    </row>
    <row r="16" spans="1:3" x14ac:dyDescent="0.2">
      <c r="A16" s="25" t="s">
        <v>244</v>
      </c>
      <c r="B16" s="136"/>
      <c r="C16" s="71"/>
    </row>
    <row r="17" spans="1:3" x14ac:dyDescent="0.25">
      <c r="A17" s="137"/>
      <c r="B17" s="136"/>
      <c r="C17" s="71"/>
    </row>
    <row r="19" spans="1:3" x14ac:dyDescent="0.25">
      <c r="A19" s="65"/>
    </row>
    <row r="20" spans="1:3" x14ac:dyDescent="0.25">
      <c r="A20" s="65"/>
    </row>
    <row r="21" spans="1:3" ht="18.75" x14ac:dyDescent="0.25">
      <c r="A21" s="32" t="s">
        <v>198</v>
      </c>
      <c r="B21" s="66" t="s">
        <v>197</v>
      </c>
    </row>
    <row r="22" spans="1:3" ht="45" x14ac:dyDescent="0.25">
      <c r="B22" s="67" t="s">
        <v>195</v>
      </c>
      <c r="C22" s="68" t="s">
        <v>197</v>
      </c>
    </row>
    <row r="23" spans="1:3" x14ac:dyDescent="0.25">
      <c r="B23" s="68" t="s">
        <v>193</v>
      </c>
      <c r="C23" s="72">
        <v>2.9094884516116211</v>
      </c>
    </row>
    <row r="24" spans="1:3" ht="30" x14ac:dyDescent="0.25">
      <c r="B24" s="68" t="s">
        <v>192</v>
      </c>
      <c r="C24" s="73">
        <v>9.0719906855086059</v>
      </c>
    </row>
    <row r="25" spans="1:3" ht="30" x14ac:dyDescent="0.25">
      <c r="B25" s="68" t="s">
        <v>191</v>
      </c>
      <c r="C25" s="72">
        <v>4.781392511405973</v>
      </c>
    </row>
    <row r="26" spans="1:3" ht="30" x14ac:dyDescent="0.25">
      <c r="B26" s="68" t="s">
        <v>190</v>
      </c>
      <c r="C26" s="72">
        <v>3.1048193406098541</v>
      </c>
    </row>
    <row r="27" spans="1:3" ht="30" x14ac:dyDescent="0.25">
      <c r="B27" s="68" t="s">
        <v>189</v>
      </c>
      <c r="C27" s="72">
        <v>5.2951626413475044</v>
      </c>
    </row>
    <row r="28" spans="1:3" ht="30" x14ac:dyDescent="0.25">
      <c r="B28" s="68" t="s">
        <v>188</v>
      </c>
      <c r="C28" s="72">
        <v>5.341097819275098</v>
      </c>
    </row>
    <row r="29" spans="1:3" ht="30" x14ac:dyDescent="0.25">
      <c r="B29" s="68" t="s">
        <v>187</v>
      </c>
      <c r="C29" s="72">
        <v>4.919811422458662</v>
      </c>
    </row>
    <row r="30" spans="1:3" ht="30" x14ac:dyDescent="0.25">
      <c r="B30" s="68" t="s">
        <v>186</v>
      </c>
      <c r="C30" s="72">
        <v>6.8968881461402063</v>
      </c>
    </row>
    <row r="31" spans="1:3" x14ac:dyDescent="0.25">
      <c r="B31" s="70"/>
      <c r="C31" s="74"/>
    </row>
    <row r="32" spans="1:3" x14ac:dyDescent="0.25">
      <c r="B32" s="70"/>
      <c r="C32" s="74"/>
    </row>
    <row r="33" spans="1:3" x14ac:dyDescent="0.25">
      <c r="A33" s="27" t="s">
        <v>267</v>
      </c>
      <c r="B33" s="70"/>
      <c r="C33" s="74"/>
    </row>
    <row r="34" spans="1:3" x14ac:dyDescent="0.2">
      <c r="A34" s="25" t="s">
        <v>244</v>
      </c>
    </row>
    <row r="35" spans="1:3" x14ac:dyDescent="0.25">
      <c r="A35" s="138"/>
    </row>
    <row r="36" spans="1:3" x14ac:dyDescent="0.25">
      <c r="A36" s="65"/>
    </row>
    <row r="37" spans="1:3" x14ac:dyDescent="0.25">
      <c r="A37" s="65"/>
    </row>
    <row r="38" spans="1:3" x14ac:dyDescent="0.25">
      <c r="A38" s="65"/>
    </row>
    <row r="39" spans="1:3" ht="18.75" x14ac:dyDescent="0.25">
      <c r="A39" s="32" t="s">
        <v>196</v>
      </c>
      <c r="B39" s="66" t="s">
        <v>194</v>
      </c>
    </row>
    <row r="40" spans="1:3" ht="45" x14ac:dyDescent="0.25">
      <c r="B40" s="67" t="s">
        <v>195</v>
      </c>
      <c r="C40" s="68" t="s">
        <v>194</v>
      </c>
    </row>
    <row r="41" spans="1:3" x14ac:dyDescent="0.25">
      <c r="B41" s="68" t="s">
        <v>193</v>
      </c>
      <c r="C41" s="69">
        <v>2.4473908149532977</v>
      </c>
    </row>
    <row r="42" spans="1:3" ht="30" x14ac:dyDescent="0.25">
      <c r="B42" s="68" t="s">
        <v>192</v>
      </c>
      <c r="C42" s="69">
        <v>2.9342612641548311</v>
      </c>
    </row>
    <row r="43" spans="1:3" ht="30" x14ac:dyDescent="0.25">
      <c r="B43" s="68" t="s">
        <v>191</v>
      </c>
      <c r="C43" s="69">
        <v>3.6846795674467576</v>
      </c>
    </row>
    <row r="44" spans="1:3" ht="30" x14ac:dyDescent="0.25">
      <c r="B44" s="68" t="s">
        <v>190</v>
      </c>
      <c r="C44" s="69">
        <v>4.4375178355435061</v>
      </c>
    </row>
    <row r="45" spans="1:3" ht="30" x14ac:dyDescent="0.25">
      <c r="B45" s="68" t="s">
        <v>189</v>
      </c>
      <c r="C45" s="69">
        <v>5.1100363656969927</v>
      </c>
    </row>
    <row r="46" spans="1:3" ht="30" x14ac:dyDescent="0.25">
      <c r="B46" s="68" t="s">
        <v>188</v>
      </c>
      <c r="C46" s="69">
        <v>4.5701179867094099</v>
      </c>
    </row>
    <row r="47" spans="1:3" ht="30" x14ac:dyDescent="0.25">
      <c r="B47" s="68" t="s">
        <v>187</v>
      </c>
      <c r="C47" s="69">
        <v>5.2391624393883296</v>
      </c>
    </row>
    <row r="48" spans="1:3" ht="30" x14ac:dyDescent="0.25">
      <c r="B48" s="68" t="s">
        <v>186</v>
      </c>
      <c r="C48" s="69">
        <v>4.076275432622591</v>
      </c>
    </row>
    <row r="49" spans="1:3" x14ac:dyDescent="0.25">
      <c r="B49" s="68" t="s">
        <v>185</v>
      </c>
      <c r="C49" s="69">
        <v>4.0132607344802356</v>
      </c>
    </row>
    <row r="52" spans="1:3" x14ac:dyDescent="0.25">
      <c r="A52" s="27" t="s">
        <v>268</v>
      </c>
    </row>
    <row r="53" spans="1:3" x14ac:dyDescent="0.2">
      <c r="A53" s="25" t="s">
        <v>244</v>
      </c>
    </row>
  </sheetData>
  <mergeCells count="1">
    <mergeCell ref="A1:C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SOMMAIRE</vt:lpstr>
      <vt:lpstr>FIG_1</vt:lpstr>
      <vt:lpstr>FIG_E1-1</vt:lpstr>
      <vt:lpstr>FIG_E1-2</vt:lpstr>
      <vt:lpstr>FIG_E2-1</vt:lpstr>
      <vt:lpstr>FIG_E2-2</vt:lpstr>
      <vt:lpstr>FIG_02</vt:lpstr>
      <vt:lpstr>FIG_03</vt:lpstr>
      <vt:lpstr>FIG_04</vt:lpstr>
      <vt:lpstr>FIG_05</vt:lpstr>
      <vt:lpstr>FIG_06</vt:lpstr>
      <vt:lpstr>FIG_07</vt:lpstr>
      <vt:lpstr>FIG_08</vt:lpstr>
      <vt:lpstr>FIG_02!OLE_LINK1</vt:lpstr>
    </vt:vector>
  </TitlesOfParts>
  <Company>DSIC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MOREAU Andre</dc:creator>
  <cp:lastModifiedBy>POISSONNIER Aurélien</cp:lastModifiedBy>
  <cp:lastPrinted>2024-06-26T09:53:42Z</cp:lastPrinted>
  <dcterms:created xsi:type="dcterms:W3CDTF">2024-04-04T22:11:29Z</dcterms:created>
  <dcterms:modified xsi:type="dcterms:W3CDTF">2024-06-27T07:58:30Z</dcterms:modified>
</cp:coreProperties>
</file>