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Commun\Web Interstats\Analyses et infos rapides\Info rapide n°25 - Les atteintes « anti-LGBT+ » en 2022\"/>
    </mc:Choice>
  </mc:AlternateContent>
  <bookViews>
    <workbookView xWindow="0" yWindow="0" windowWidth="29070" windowHeight="15870"/>
  </bookViews>
  <sheets>
    <sheet name="Figure 1" sheetId="1" r:id="rId1"/>
    <sheet name="Figure 2" sheetId="2" r:id="rId2"/>
    <sheet name="Figure 3" sheetId="3" r:id="rId3"/>
    <sheet name="Figure 4" sheetId="4" r:id="rId4"/>
    <sheet name="Figure 5" sheetId="5" r:id="rId5"/>
    <sheet name="Figure 6" sheetId="6" r:id="rId6"/>
    <sheet name="Fig complémentaire A" sheetId="7" r:id="rId7"/>
    <sheet name="Fig complémentaire B" sheetId="8" r:id="rId8"/>
    <sheet name="Fig complémentaire C" sheetId="9"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1" l="1"/>
  <c r="G8" i="1"/>
  <c r="F8" i="1"/>
  <c r="D8" i="1"/>
  <c r="E8" i="1"/>
  <c r="C8" i="1"/>
  <c r="D5" i="8" l="1"/>
  <c r="D6" i="8"/>
  <c r="D7" i="8"/>
  <c r="D8" i="8"/>
  <c r="D9" i="8"/>
  <c r="D10" i="8"/>
  <c r="D11" i="8"/>
  <c r="D12" i="8"/>
  <c r="D13" i="8"/>
  <c r="D14" i="8"/>
  <c r="D15" i="8"/>
  <c r="D16" i="8"/>
  <c r="D17" i="8"/>
  <c r="D18" i="8"/>
  <c r="D19" i="8"/>
  <c r="D4" i="8"/>
  <c r="E5" i="7"/>
  <c r="E4" i="7"/>
  <c r="D13" i="3"/>
  <c r="I7" i="1"/>
  <c r="I5" i="1"/>
  <c r="C10" i="1"/>
  <c r="C9" i="1" s="1"/>
  <c r="B9" i="1"/>
  <c r="D10" i="1"/>
  <c r="E10" i="1"/>
  <c r="F10" i="1"/>
  <c r="G10" i="1"/>
  <c r="H10" i="1"/>
  <c r="B10" i="1"/>
  <c r="D9" i="1" s="1"/>
  <c r="E9" i="1" l="1"/>
  <c r="F9" i="1"/>
  <c r="I10" i="1"/>
  <c r="H9" i="1"/>
  <c r="G9" i="1"/>
</calcChain>
</file>

<file path=xl/sharedStrings.xml><?xml version="1.0" encoding="utf-8"?>
<sst xmlns="http://schemas.openxmlformats.org/spreadsheetml/2006/main" count="175" uniqueCount="145">
  <si>
    <r>
      <t xml:space="preserve">Figure 1 – </t>
    </r>
    <r>
      <rPr>
        <b/>
        <sz val="12.5"/>
        <rFont val="Marianne"/>
        <family val="3"/>
      </rPr>
      <t>Atteintes «</t>
    </r>
    <r>
      <rPr>
        <b/>
        <sz val="12.5"/>
        <rFont val="Calibri"/>
        <family val="2"/>
        <scheme val="minor"/>
      </rPr>
      <t> </t>
    </r>
    <r>
      <rPr>
        <b/>
        <sz val="12.5"/>
        <rFont val="Marianne"/>
        <family val="3"/>
      </rPr>
      <t>anti-LGBT+</t>
    </r>
    <r>
      <rPr>
        <b/>
        <sz val="12.5"/>
        <rFont val="Calibri"/>
        <family val="2"/>
        <scheme val="minor"/>
      </rPr>
      <t> </t>
    </r>
    <r>
      <rPr>
        <b/>
        <sz val="12.5"/>
        <rFont val="Marianne"/>
        <family val="3"/>
      </rPr>
      <t>» enregistrées par les forces de sécurité</t>
    </r>
  </si>
  <si>
    <t>Nombre de contraventions « anti-LGBT »</t>
  </si>
  <si>
    <t>Évolution 2022-2021</t>
  </si>
  <si>
    <r>
      <t>Note</t>
    </r>
    <r>
      <rPr>
        <sz val="9"/>
        <color rgb="FF000000"/>
        <rFont val="Calibri"/>
        <family val="2"/>
        <scheme val="minor"/>
      </rPr>
      <t> </t>
    </r>
    <r>
      <rPr>
        <sz val="9"/>
        <color rgb="FF000000"/>
        <rFont val="Marianne Light"/>
        <family val="3"/>
      </rPr>
      <t>: le nombre d’infractions a été arrondi à la dizaine.</t>
    </r>
  </si>
  <si>
    <r>
      <t>Champ</t>
    </r>
    <r>
      <rPr>
        <sz val="9"/>
        <color rgb="FF000000"/>
        <rFont val="Calibri"/>
        <family val="2"/>
        <scheme val="minor"/>
      </rPr>
      <t> </t>
    </r>
    <r>
      <rPr>
        <sz val="9"/>
        <color rgb="FF000000"/>
        <rFont val="Marianne Light"/>
        <family val="3"/>
      </rPr>
      <t>:</t>
    </r>
    <r>
      <rPr>
        <sz val="8"/>
        <color rgb="FF000000"/>
        <rFont val="Marianne Light"/>
        <family val="3"/>
      </rPr>
      <t xml:space="preserve"> </t>
    </r>
    <r>
      <rPr>
        <sz val="9"/>
        <color rgb="FF000000"/>
        <rFont val="Marianne Light"/>
        <family val="3"/>
      </rPr>
      <t>France.</t>
    </r>
  </si>
  <si>
    <r>
      <t>Crimes ou délits «</t>
    </r>
    <r>
      <rPr>
        <b/>
        <sz val="9.5"/>
        <color rgb="FF181717"/>
        <rFont val="Calibri"/>
        <family val="2"/>
        <scheme val="minor"/>
      </rPr>
      <t> </t>
    </r>
    <r>
      <rPr>
        <b/>
        <sz val="9.5"/>
        <color rgb="FF181717"/>
        <rFont val="Marianne Light"/>
        <family val="3"/>
      </rPr>
      <t>anti-LGBT+</t>
    </r>
    <r>
      <rPr>
        <b/>
        <sz val="9.5"/>
        <color rgb="FF181717"/>
        <rFont val="Calibri"/>
        <family val="2"/>
        <scheme val="minor"/>
      </rPr>
      <t> </t>
    </r>
    <r>
      <rPr>
        <b/>
        <sz val="9.5"/>
        <color rgb="FF181717"/>
        <rFont val="Marianne Light"/>
        <family val="3"/>
      </rPr>
      <t>»</t>
    </r>
  </si>
  <si>
    <r>
      <t>2</t>
    </r>
    <r>
      <rPr>
        <b/>
        <sz val="9.5"/>
        <color rgb="FF181717"/>
        <rFont val="Calibri"/>
        <family val="2"/>
        <scheme val="minor"/>
      </rPr>
      <t> </t>
    </r>
    <r>
      <rPr>
        <b/>
        <sz val="9.5"/>
        <color rgb="FF181717"/>
        <rFont val="Marianne Light"/>
        <family val="3"/>
      </rPr>
      <t>420</t>
    </r>
  </si>
  <si>
    <r>
      <t>2</t>
    </r>
    <r>
      <rPr>
        <b/>
        <sz val="9.5"/>
        <color rgb="FF181717"/>
        <rFont val="Calibri"/>
        <family val="2"/>
        <scheme val="minor"/>
      </rPr>
      <t> </t>
    </r>
    <r>
      <rPr>
        <b/>
        <sz val="9.5"/>
        <color rgb="FF181717"/>
        <rFont val="Marianne Light"/>
        <family val="3"/>
      </rPr>
      <t>140</t>
    </r>
  </si>
  <si>
    <r>
      <t>1</t>
    </r>
    <r>
      <rPr>
        <b/>
        <sz val="9.5"/>
        <color rgb="FF181717"/>
        <rFont val="Calibri"/>
        <family val="2"/>
        <scheme val="minor"/>
      </rPr>
      <t> </t>
    </r>
    <r>
      <rPr>
        <b/>
        <sz val="9.5"/>
        <color rgb="FF181717"/>
        <rFont val="Marianne Light"/>
        <family val="3"/>
      </rPr>
      <t>680</t>
    </r>
  </si>
  <si>
    <r>
      <t>13</t>
    </r>
    <r>
      <rPr>
        <b/>
        <sz val="9.5"/>
        <color rgb="FF181717"/>
        <rFont val="Calibri"/>
        <family val="2"/>
        <scheme val="minor"/>
      </rPr>
      <t> </t>
    </r>
    <r>
      <rPr>
        <b/>
        <sz val="9.5"/>
        <color rgb="FF181717"/>
        <rFont val="Marianne Light"/>
        <family val="3"/>
      </rPr>
      <t>%</t>
    </r>
  </si>
  <si>
    <r>
      <t>Contraventions «</t>
    </r>
    <r>
      <rPr>
        <b/>
        <sz val="9.5"/>
        <color rgb="FF181717"/>
        <rFont val="Calibri"/>
        <family val="2"/>
        <scheme val="minor"/>
      </rPr>
      <t> </t>
    </r>
    <r>
      <rPr>
        <b/>
        <sz val="9.5"/>
        <color rgb="FF181717"/>
        <rFont val="Marianne Light"/>
        <family val="3"/>
      </rPr>
      <t>anti-LGBT+</t>
    </r>
    <r>
      <rPr>
        <b/>
        <sz val="9.5"/>
        <color rgb="FF181717"/>
        <rFont val="Calibri"/>
        <family val="2"/>
        <scheme val="minor"/>
      </rPr>
      <t> </t>
    </r>
    <r>
      <rPr>
        <b/>
        <sz val="9.5"/>
        <color rgb="FF181717"/>
        <rFont val="Marianne Light"/>
        <family val="3"/>
      </rPr>
      <t>»</t>
    </r>
  </si>
  <si>
    <r>
      <t>1</t>
    </r>
    <r>
      <rPr>
        <b/>
        <sz val="9.5"/>
        <color rgb="FF181717"/>
        <rFont val="Calibri"/>
        <family val="2"/>
        <scheme val="minor"/>
      </rPr>
      <t> </t>
    </r>
    <r>
      <rPr>
        <b/>
        <sz val="9.5"/>
        <color rgb="FF181717"/>
        <rFont val="Marianne Light"/>
        <family val="3"/>
      </rPr>
      <t>620</t>
    </r>
  </si>
  <si>
    <r>
      <t>1</t>
    </r>
    <r>
      <rPr>
        <b/>
        <sz val="9.5"/>
        <color rgb="FF181717"/>
        <rFont val="Calibri"/>
        <family val="2"/>
        <scheme val="minor"/>
      </rPr>
      <t> </t>
    </r>
    <r>
      <rPr>
        <b/>
        <sz val="9.5"/>
        <color rgb="FF181717"/>
        <rFont val="Marianne Light"/>
        <family val="3"/>
      </rPr>
      <t>780</t>
    </r>
  </si>
  <si>
    <r>
      <t>1</t>
    </r>
    <r>
      <rPr>
        <b/>
        <sz val="9.5"/>
        <color rgb="FF181717"/>
        <rFont val="Calibri"/>
        <family val="2"/>
        <scheme val="minor"/>
      </rPr>
      <t> </t>
    </r>
    <r>
      <rPr>
        <b/>
        <sz val="9.5"/>
        <color rgb="FF181717"/>
        <rFont val="Marianne Light"/>
        <family val="3"/>
      </rPr>
      <t>580</t>
    </r>
  </si>
  <si>
    <r>
      <t>-9</t>
    </r>
    <r>
      <rPr>
        <b/>
        <sz val="9.5"/>
        <color rgb="FF181717"/>
        <rFont val="Calibri"/>
        <family val="2"/>
        <scheme val="minor"/>
      </rPr>
      <t> </t>
    </r>
    <r>
      <rPr>
        <b/>
        <sz val="9.5"/>
        <color rgb="FF181717"/>
        <rFont val="Marianne Light"/>
        <family val="3"/>
      </rPr>
      <t>%</t>
    </r>
  </si>
  <si>
    <r>
      <t>Ensemble des atteintes «</t>
    </r>
    <r>
      <rPr>
        <b/>
        <sz val="9.5"/>
        <color rgb="FF181717"/>
        <rFont val="Calibri"/>
        <family val="2"/>
        <scheme val="minor"/>
      </rPr>
      <t> </t>
    </r>
    <r>
      <rPr>
        <b/>
        <sz val="9.5"/>
        <color rgb="FF181717"/>
        <rFont val="Marianne Light"/>
        <family val="3"/>
      </rPr>
      <t>anti-LGBT+ »</t>
    </r>
  </si>
  <si>
    <r>
      <t>4</t>
    </r>
    <r>
      <rPr>
        <b/>
        <sz val="9.5"/>
        <color rgb="FF181717"/>
        <rFont val="Calibri"/>
        <family val="2"/>
        <scheme val="minor"/>
      </rPr>
      <t> </t>
    </r>
    <r>
      <rPr>
        <b/>
        <sz val="9.5"/>
        <color rgb="FF181717"/>
        <rFont val="Marianne Light"/>
        <family val="3"/>
      </rPr>
      <t>040</t>
    </r>
  </si>
  <si>
    <r>
      <t>3</t>
    </r>
    <r>
      <rPr>
        <b/>
        <sz val="9.5"/>
        <color rgb="FF181717"/>
        <rFont val="Calibri"/>
        <family val="2"/>
        <scheme val="minor"/>
      </rPr>
      <t> </t>
    </r>
    <r>
      <rPr>
        <b/>
        <sz val="9.5"/>
        <color rgb="FF181717"/>
        <rFont val="Marianne Light"/>
        <family val="3"/>
      </rPr>
      <t>920</t>
    </r>
  </si>
  <si>
    <r>
      <t>3</t>
    </r>
    <r>
      <rPr>
        <b/>
        <sz val="9.5"/>
        <color rgb="FF181717"/>
        <rFont val="Calibri"/>
        <family val="2"/>
        <scheme val="minor"/>
      </rPr>
      <t> </t>
    </r>
    <r>
      <rPr>
        <b/>
        <sz val="9.5"/>
        <color rgb="FF181717"/>
        <rFont val="Marianne Light"/>
        <family val="3"/>
      </rPr>
      <t>260</t>
    </r>
  </si>
  <si>
    <r>
      <t>3</t>
    </r>
    <r>
      <rPr>
        <b/>
        <sz val="9.5"/>
        <color rgb="FF181717"/>
        <rFont val="Calibri"/>
        <family val="2"/>
        <scheme val="minor"/>
      </rPr>
      <t> </t>
    </r>
    <r>
      <rPr>
        <b/>
        <sz val="9.5"/>
        <color rgb="FF181717"/>
        <rFont val="Marianne Light"/>
        <family val="3"/>
      </rPr>
      <t>%</t>
    </r>
  </si>
  <si>
    <t>Diffamations ou injures</t>
  </si>
  <si>
    <t>Menaces</t>
  </si>
  <si>
    <t>Atteintes aux biens avec ou sans violence</t>
  </si>
  <si>
    <t>Harcèlement</t>
  </si>
  <si>
    <t>Autres atteintes aux personnes</t>
  </si>
  <si>
    <t>Discriminations</t>
  </si>
  <si>
    <t>Atteintes à caractère sexuel</t>
  </si>
  <si>
    <t>Autres infractions</t>
  </si>
  <si>
    <t xml:space="preserve">Crimes ou délits </t>
  </si>
  <si>
    <t>Contraventions</t>
  </si>
  <si>
    <t>Atteintes à caractère sexuel (Outrage sexiste)</t>
  </si>
  <si>
    <r>
      <t>Champ</t>
    </r>
    <r>
      <rPr>
        <sz val="9"/>
        <color rgb="FF000000"/>
        <rFont val="Calibri"/>
        <family val="2"/>
        <scheme val="minor"/>
      </rPr>
      <t> </t>
    </r>
    <r>
      <rPr>
        <sz val="9"/>
        <color rgb="FF000000"/>
        <rFont val="Marianne Light"/>
        <family val="3"/>
      </rPr>
      <t>: France.</t>
    </r>
  </si>
  <si>
    <r>
      <t>Figure 3 –</t>
    </r>
    <r>
      <rPr>
        <b/>
        <sz val="9.5"/>
        <color rgb="FF181717"/>
        <rFont val="Marianne Light"/>
        <family val="3"/>
      </rPr>
      <t xml:space="preserve"> </t>
    </r>
    <r>
      <rPr>
        <b/>
        <sz val="12.5"/>
        <rFont val="Marianne"/>
        <family val="3"/>
      </rPr>
      <t>Nombre d’infractions «</t>
    </r>
    <r>
      <rPr>
        <b/>
        <sz val="12.5"/>
        <rFont val="Calibri"/>
        <family val="2"/>
        <scheme val="minor"/>
      </rPr>
      <t> </t>
    </r>
    <r>
      <rPr>
        <b/>
        <sz val="12.5"/>
        <rFont val="Marianne"/>
        <family val="3"/>
      </rPr>
      <t>anti-LGBT+</t>
    </r>
    <r>
      <rPr>
        <b/>
        <sz val="12.5"/>
        <rFont val="Calibri"/>
        <family val="2"/>
        <scheme val="minor"/>
      </rPr>
      <t> </t>
    </r>
    <r>
      <rPr>
        <b/>
        <sz val="12.5"/>
        <rFont val="Marianne"/>
        <family val="3"/>
      </rPr>
      <t>» enregistrées par les forces de sécurité en 2022 par taille d’unité urbaine pour 100</t>
    </r>
    <r>
      <rPr>
        <b/>
        <sz val="12.5"/>
        <rFont val="Calibri"/>
        <family val="2"/>
        <scheme val="minor"/>
      </rPr>
      <t> </t>
    </r>
    <r>
      <rPr>
        <b/>
        <sz val="12.5"/>
        <rFont val="Marianne"/>
        <family val="3"/>
      </rPr>
      <t>000</t>
    </r>
    <r>
      <rPr>
        <b/>
        <sz val="12.5"/>
        <rFont val="Calibri"/>
        <family val="2"/>
        <scheme val="minor"/>
      </rPr>
      <t> </t>
    </r>
    <r>
      <rPr>
        <b/>
        <sz val="12.5"/>
        <rFont val="Marianne"/>
        <family val="3"/>
      </rPr>
      <t>habitants</t>
    </r>
    <r>
      <rPr>
        <b/>
        <sz val="9.5"/>
        <color rgb="FF181717"/>
        <rFont val="Calibri"/>
        <family val="2"/>
        <scheme val="minor"/>
      </rPr>
      <t xml:space="preserve"> </t>
    </r>
  </si>
  <si>
    <t>Actes "anti-LGBT"</t>
  </si>
  <si>
    <t>Communes rurales</t>
  </si>
  <si>
    <t>2 000 à 4 999 hab.</t>
  </si>
  <si>
    <t>5 000 à 9 999 hab.</t>
  </si>
  <si>
    <t>10 000 à 19 999 hab.</t>
  </si>
  <si>
    <t>20 000 à 49 999 hab.</t>
  </si>
  <si>
    <t>50 000 à 99 999 hab.</t>
  </si>
  <si>
    <t>100 000 à 199 999 hab.</t>
  </si>
  <si>
    <t>200 000 à 1 999 999 hab.</t>
  </si>
  <si>
    <t>Agglomération parisienne</t>
  </si>
  <si>
    <t>Ensemble</t>
  </si>
  <si>
    <t>Population selon la TUU en 2020</t>
  </si>
  <si>
    <t>Champ : France.</t>
  </si>
  <si>
    <r>
      <t>Sources : SSMSI, base statistique des infractions enregistrées par la police et la gendarmerie en 2022</t>
    </r>
    <r>
      <rPr>
        <i/>
        <sz val="9"/>
        <color rgb="FF000000"/>
        <rFont val="Calibri"/>
        <family val="2"/>
        <scheme val="minor"/>
      </rPr>
      <t> </t>
    </r>
    <r>
      <rPr>
        <i/>
        <sz val="9"/>
        <color rgb="FF000000"/>
        <rFont val="Marianne Light"/>
        <family val="3"/>
      </rPr>
      <t>; Insee, populations légales, recensement de la population 2020 (pour Mayotte recensement de la population 2017).</t>
    </r>
  </si>
  <si>
    <r>
      <t>Figure 4 –</t>
    </r>
    <r>
      <rPr>
        <b/>
        <sz val="9.5"/>
        <color rgb="FF181717"/>
        <rFont val="Marianne Light"/>
        <family val="3"/>
      </rPr>
      <t xml:space="preserve"> </t>
    </r>
    <r>
      <rPr>
        <b/>
        <sz val="12.5"/>
        <rFont val="Marianne"/>
        <family val="3"/>
      </rPr>
      <t>Nombre de victimes «</t>
    </r>
    <r>
      <rPr>
        <b/>
        <sz val="12.5"/>
        <rFont val="Calibri"/>
        <family val="2"/>
        <scheme val="minor"/>
      </rPr>
      <t> </t>
    </r>
    <r>
      <rPr>
        <b/>
        <sz val="12.5"/>
        <rFont val="Marianne"/>
        <family val="3"/>
      </rPr>
      <t>anti-LGBT+</t>
    </r>
    <r>
      <rPr>
        <b/>
        <sz val="12.5"/>
        <rFont val="Calibri"/>
        <family val="2"/>
        <scheme val="minor"/>
      </rPr>
      <t> </t>
    </r>
    <r>
      <rPr>
        <b/>
        <sz val="12.5"/>
        <rFont val="Marianne"/>
        <family val="3"/>
      </rPr>
      <t>» enregistrées par les forces de sécurité</t>
    </r>
  </si>
  <si>
    <t>Évolution 2021-2022</t>
  </si>
  <si>
    <t>1 000</t>
  </si>
  <si>
    <t>nd</t>
  </si>
  <si>
    <t>Crimes ou délits « anti-LGBT+ »</t>
  </si>
  <si>
    <t>2 560</t>
  </si>
  <si>
    <t>2 210</t>
  </si>
  <si>
    <t>1 812</t>
  </si>
  <si>
    <t>13 %</t>
  </si>
  <si>
    <t>Contraventions « anti-LGBT+ » (périmètre de la police nationale)</t>
  </si>
  <si>
    <t>-4 %</t>
  </si>
  <si>
    <t>Contraventions « anti-LGBT+ » (périmètre de la gendarmerie nationale)</t>
  </si>
  <si>
    <t>Champ : France, victimes de crimes ou de délits.</t>
  </si>
  <si>
    <t>Voie publique</t>
  </si>
  <si>
    <t>Habitation individuelle ou collective</t>
  </si>
  <si>
    <t>Lieu ouvert à tout public</t>
  </si>
  <si>
    <t>Non renseigné</t>
  </si>
  <si>
    <t>Services publics</t>
  </si>
  <si>
    <t>Réseau de communication</t>
  </si>
  <si>
    <t>Transport</t>
  </si>
  <si>
    <t>Lieu privé</t>
  </si>
  <si>
    <t>Espace naturel</t>
  </si>
  <si>
    <t>Autre</t>
  </si>
  <si>
    <t xml:space="preserve">Victimes </t>
  </si>
  <si>
    <t>Mis en cause</t>
  </si>
  <si>
    <t>Ensemble de la population*</t>
  </si>
  <si>
    <t>Ensemble des crimes ou délits</t>
  </si>
  <si>
    <r>
      <t xml:space="preserve">Crimes ou délits </t>
    </r>
    <r>
      <rPr>
        <sz val="10"/>
        <color rgb="FF000000"/>
        <rFont val="Calibri"/>
        <family val="2"/>
      </rPr>
      <t xml:space="preserve">« </t>
    </r>
    <r>
      <rPr>
        <sz val="10"/>
        <color rgb="FF000000"/>
        <rFont val="Calibri"/>
        <family val="2"/>
        <scheme val="minor"/>
      </rPr>
      <t xml:space="preserve">anti-LGBT+ </t>
    </r>
    <r>
      <rPr>
        <sz val="10"/>
        <color rgb="FF000000"/>
        <rFont val="Calibri"/>
        <family val="2"/>
      </rPr>
      <t>»</t>
    </r>
  </si>
  <si>
    <t xml:space="preserve">70 ans ou plus </t>
  </si>
  <si>
    <t>60-69 ans</t>
  </si>
  <si>
    <t>50-59 ans</t>
  </si>
  <si>
    <t>40-49 ans</t>
  </si>
  <si>
    <t>30-39 ans</t>
  </si>
  <si>
    <t>20-29 ans</t>
  </si>
  <si>
    <t>15-19 ans</t>
  </si>
  <si>
    <t>Moins de 15 ans</t>
  </si>
  <si>
    <r>
      <t>Note</t>
    </r>
    <r>
      <rPr>
        <sz val="9"/>
        <color rgb="FF000000"/>
        <rFont val="Calibri"/>
        <family val="2"/>
        <scheme val="minor"/>
      </rPr>
      <t> </t>
    </r>
    <r>
      <rPr>
        <sz val="9"/>
        <color rgb="FF000000"/>
        <rFont val="Marianne Light"/>
        <family val="3"/>
      </rPr>
      <t>: * au 1</t>
    </r>
    <r>
      <rPr>
        <vertAlign val="superscript"/>
        <sz val="9"/>
        <color rgb="FF000000"/>
        <rFont val="Marianne Light"/>
        <family val="3"/>
      </rPr>
      <t>er</t>
    </r>
    <r>
      <rPr>
        <sz val="9"/>
        <color rgb="FF000000"/>
        <rFont val="Marianne Light"/>
        <family val="3"/>
      </rPr>
      <t xml:space="preserve"> janvier 2023.</t>
    </r>
  </si>
  <si>
    <t>Champ : France, victimes et mis en cause de crimes ou de délits.</t>
  </si>
  <si>
    <r>
      <t>Sources</t>
    </r>
    <r>
      <rPr>
        <i/>
        <sz val="9"/>
        <color rgb="FF000000"/>
        <rFont val="Calibri"/>
        <family val="2"/>
        <scheme val="minor"/>
      </rPr>
      <t> </t>
    </r>
    <r>
      <rPr>
        <i/>
        <sz val="9"/>
        <color rgb="FF000000"/>
        <rFont val="Marianne Light"/>
        <family val="3"/>
      </rPr>
      <t>: SSMSI, bases des victimes et des mis en cause de crimes ou délits enregistrées par la police et la gendarmerie en 2022</t>
    </r>
    <r>
      <rPr>
        <i/>
        <sz val="9"/>
        <color rgb="FF000000"/>
        <rFont val="Calibri"/>
        <family val="2"/>
        <scheme val="minor"/>
      </rPr>
      <t> </t>
    </r>
    <r>
      <rPr>
        <i/>
        <sz val="9"/>
        <color rgb="FF000000"/>
        <rFont val="Marianne Light"/>
        <family val="3"/>
      </rPr>
      <t>; Insee, estimations de la population (résultats provisoires au 1</t>
    </r>
    <r>
      <rPr>
        <i/>
        <vertAlign val="superscript"/>
        <sz val="9"/>
        <color rgb="FF000000"/>
        <rFont val="Marianne Light"/>
        <family val="3"/>
      </rPr>
      <t>er</t>
    </r>
    <r>
      <rPr>
        <i/>
        <sz val="9"/>
        <color rgb="FF000000"/>
        <rFont val="Marianne Light"/>
        <family val="3"/>
      </rPr>
      <t xml:space="preserve"> janvier 2023).</t>
    </r>
  </si>
  <si>
    <t>Femmes</t>
  </si>
  <si>
    <t>Hommes</t>
  </si>
  <si>
    <t>Effectif</t>
  </si>
  <si>
    <t>Sexe des victimes atteintes par des crimes ou délits "anti-LGBT" en 2022</t>
  </si>
  <si>
    <t>Sexe des mis en cause pour des crimes ou délits "anti-LGBT" en 2022</t>
  </si>
  <si>
    <t>DROM</t>
  </si>
  <si>
    <t>Auvergne-Rhône Alpes</t>
  </si>
  <si>
    <t>Bourgogne-Franche-Comte</t>
  </si>
  <si>
    <t>Bretagne</t>
  </si>
  <si>
    <t>Centre-Val de Loire</t>
  </si>
  <si>
    <t>Corse</t>
  </si>
  <si>
    <t>Grand Est</t>
  </si>
  <si>
    <t>Hauts-de-France</t>
  </si>
  <si>
    <t>Ile-de-France</t>
  </si>
  <si>
    <t>Normandie</t>
  </si>
  <si>
    <t>Nouvelle-Aquitaine</t>
  </si>
  <si>
    <t>Occitanie</t>
  </si>
  <si>
    <t>Pays de la Loire</t>
  </si>
  <si>
    <t>Provence-Alpes-Côte d'Azur</t>
  </si>
  <si>
    <t>France*</t>
  </si>
  <si>
    <t xml:space="preserve">Population selon le Recensement de la populatio en 2020 </t>
  </si>
  <si>
    <t>Note : * pour 108 infractions nous n'avons pas l'information sur le lieu de commission.</t>
  </si>
  <si>
    <t>Taux pour 100 000 habitants</t>
  </si>
  <si>
    <t>dont Paris (département)</t>
  </si>
  <si>
    <t>Figure complémentaire - Nombre d’infractions « anti-LGBT+ » enregistrées par les forces de sécurité en 2022 par région et pour le département de Paris</t>
  </si>
  <si>
    <t>Nombre de crimes ou délits « anti-LGBT »</t>
  </si>
  <si>
    <r>
      <t xml:space="preserve">Crimes ou délits </t>
    </r>
    <r>
      <rPr>
        <sz val="11"/>
        <color theme="1"/>
        <rFont val="Calibri"/>
        <family val="2"/>
      </rPr>
      <t xml:space="preserve">« </t>
    </r>
    <r>
      <rPr>
        <sz val="11"/>
        <color theme="1"/>
        <rFont val="Calibri"/>
        <family val="2"/>
        <scheme val="minor"/>
      </rPr>
      <t xml:space="preserve">anti-LGBT </t>
    </r>
    <r>
      <rPr>
        <sz val="11"/>
        <color theme="1"/>
        <rFont val="Calibri"/>
        <family val="2"/>
      </rPr>
      <t>» enregistrés</t>
    </r>
  </si>
  <si>
    <t>Contraventions « anti-LGBT » enregistrées</t>
  </si>
  <si>
    <t xml:space="preserve">Nombre d'atteintes « anti-LGBT » </t>
  </si>
  <si>
    <t>Ensemble des atteintes  « anti-LGBT » enregistrées</t>
  </si>
  <si>
    <t>Evolution annuelle</t>
  </si>
  <si>
    <t>Ensemble des crimes ou délits enregistrés</t>
  </si>
  <si>
    <r>
      <t xml:space="preserve">Crimes ou délits </t>
    </r>
    <r>
      <rPr>
        <sz val="10"/>
        <color rgb="FF000000"/>
        <rFont val="Calibri"/>
        <family val="2"/>
      </rPr>
      <t xml:space="preserve">« </t>
    </r>
    <r>
      <rPr>
        <sz val="10"/>
        <color rgb="FF000000"/>
        <rFont val="Calibri"/>
        <family val="2"/>
        <scheme val="minor"/>
      </rPr>
      <t xml:space="preserve">anti-LGBT+ </t>
    </r>
    <r>
      <rPr>
        <sz val="10"/>
        <color rgb="FF000000"/>
        <rFont val="Calibri"/>
        <family val="2"/>
      </rPr>
      <t>» enregistrés</t>
    </r>
  </si>
  <si>
    <t>Lecture : 4 040 atteintes « anti-LGBT+ » sont ainsi enregistrées en 2022. Entre 2021 et 2022 elles ont augmenté de 3 %. Par rapport à 2016, le nombre de crimes et délits « anti-LGBT+ » a augmenté de 129 % et les contraventions de 115 % en 2022.</t>
  </si>
  <si>
    <t>Source : SSMSI, bases statistiques des infractions enregistrées par la police et la gendarmerie de 2016 à 2022.</t>
  </si>
  <si>
    <t>Lecture : En 2022, les diffamations ou injures représentent 36 % des crimes et délits « anti-LGBT+ » enregistrés et 88 % des contraventions « anti-LGBT+ ».</t>
  </si>
  <si>
    <t>Source : SSMSI, base statistique des infractions enregistrées par la police et la gendarmerie en 2022.</t>
  </si>
  <si>
    <t>Sources : SSMSI, base statistique des infractions enregistrées par la police et la gendarmerie en 2022 ; Insee, populations légales, recensement de la population 2020 (pour Mayotte recensement de la population 2017).</t>
  </si>
  <si>
    <t xml:space="preserve">Lecture : entre 2021 et 2022 les victimes de crimes ou délits « anti-LGBT+ » enregistrées ont augmenté de 13 %. 2 560 personnes sont victimes de crimes ou délits « anti-LGBT+ » en 2022. </t>
  </si>
  <si>
    <t>Source : SSMSI, bases statistiques des victimes enregistrées par la police et la gendarmerie entre 2020 et 2022.</t>
  </si>
  <si>
    <t>Lecture : En 2022, 33 % des victimes de crimes et délits « anti-LGBT+ » enregistrés ont subi les faits sur la voie publique.</t>
  </si>
  <si>
    <t>Source : SSMSI, bases statistiques des victimes de crimes ou délits enregistrées par la police et la gendarmerie en 2021 et 2022.</t>
  </si>
  <si>
    <t>Lecture : En 2022, 30 % des victimes de crimes ou délits « anti-LGBT+ » enregistrés ont entre 20 et 29 ans. 17% des mis en cause pour crimes ou délits « anti-LGBT+ » relèvent de la même tranche d’âge.</t>
  </si>
  <si>
    <t>Sources : SSMSI, bases statistiques des victimes et des mis en cause de crimes ou délits enregistrés par la police et la gendarmerie en 2022 ; Insee, estimations de la population (résultats provisoires au 1er janvier 2023).</t>
  </si>
  <si>
    <t>hommes</t>
  </si>
  <si>
    <t>Sexe des victimes</t>
  </si>
  <si>
    <t>Age des victimes</t>
  </si>
  <si>
    <t>Figure complémentaire - Sexe et âge des victimes de contraventions « anti-LGBT+ » enregistrées par la police nationale en 2022</t>
  </si>
  <si>
    <t>Champ : France, Contraventions enregistrées par la Police nationale.</t>
  </si>
  <si>
    <t>Sources : SSMSI, bases statistiques des victimes de crimes ou délits enregistrées par la police et la gendarmerie en 2022</t>
  </si>
  <si>
    <t>Nombre d'atteintes  « anti-LGBT+ » enregistrées par les forces de sécurité entre 2020 et 2022 et évolution 2021-2022 (en %)</t>
  </si>
  <si>
    <r>
      <rPr>
        <b/>
        <sz val="13"/>
        <color theme="1"/>
        <rFont val="Marianne"/>
        <family val="3"/>
      </rPr>
      <t>É</t>
    </r>
    <r>
      <rPr>
        <b/>
        <i/>
        <sz val="13"/>
        <color theme="1"/>
        <rFont val="Marianne"/>
        <family val="3"/>
      </rPr>
      <t>volution des atteintes « anti-LGBT+ » enregistrés par les services de sécurité de 2016 à 2022 (base 100 = 2016)</t>
    </r>
  </si>
  <si>
    <t>Atteintes volontaires à l'intégrité physique (hors caractère sexuel)</t>
  </si>
  <si>
    <t>Note : le nombre d’infractions a été arrondi à la dizaine ; nd : Les informations sur les caractéristiques des victimes (comme celles des mis en cause) ne sont pas centralisées pour les contraventions sur le périmètre de la gendarmerie nationale. Les bases statistiques victimes utilisées ici (et des mis en cause) portent sur les crimes ou délits uniquement.</t>
  </si>
  <si>
    <r>
      <t xml:space="preserve">Figure 5 – </t>
    </r>
    <r>
      <rPr>
        <b/>
        <sz val="12.5"/>
        <rFont val="Marianne"/>
        <family val="3"/>
      </rPr>
      <t>Répartition des victimes enregistrées de crimes ou délits «</t>
    </r>
    <r>
      <rPr>
        <b/>
        <sz val="12.5"/>
        <rFont val="Calibri"/>
        <family val="2"/>
        <scheme val="minor"/>
      </rPr>
      <t> </t>
    </r>
    <r>
      <rPr>
        <b/>
        <sz val="12.5"/>
        <rFont val="Marianne"/>
        <family val="3"/>
      </rPr>
      <t>anti-LGBT+</t>
    </r>
    <r>
      <rPr>
        <b/>
        <sz val="12.5"/>
        <rFont val="Calibri"/>
        <family val="2"/>
        <scheme val="minor"/>
      </rPr>
      <t> </t>
    </r>
    <r>
      <rPr>
        <b/>
        <sz val="12.5"/>
        <rFont val="Marianne"/>
        <family val="3"/>
      </rPr>
      <t>» par type de lieu de commission en 2022 et 2021 (en %)</t>
    </r>
  </si>
  <si>
    <r>
      <t xml:space="preserve">Figure 6 – </t>
    </r>
    <r>
      <rPr>
        <b/>
        <sz val="12.5"/>
        <rFont val="Marianne"/>
        <family val="3"/>
      </rPr>
      <t>Répartition des victimes et mis en cause enregistrés de crimes ou délits «</t>
    </r>
    <r>
      <rPr>
        <b/>
        <sz val="12.5"/>
        <rFont val="Calibri"/>
        <family val="2"/>
        <scheme val="minor"/>
      </rPr>
      <t> </t>
    </r>
    <r>
      <rPr>
        <b/>
        <sz val="12.5"/>
        <rFont val="Marianne"/>
        <family val="3"/>
      </rPr>
      <t>anti-LGBT+</t>
    </r>
    <r>
      <rPr>
        <b/>
        <sz val="12.5"/>
        <rFont val="Calibri"/>
        <family val="2"/>
        <scheme val="minor"/>
      </rPr>
      <t> </t>
    </r>
    <r>
      <rPr>
        <b/>
        <sz val="12.5"/>
        <rFont val="Marianne"/>
        <family val="3"/>
      </rPr>
      <t>» par classe d’âge en 2022 (en %)</t>
    </r>
  </si>
  <si>
    <t>Figure complémentaire – Répartition des victimes et mis en cause enregistrés de crimes ou délits « anti-LGBT+ » par sexe (en %)</t>
  </si>
  <si>
    <t xml:space="preserve">Lecture : En 2022, on comptabilise 8,1 atteintes « anti-LGBT+ » enregistrés pour des unités urbaines de 200 000 à 1 999 999 habitants. </t>
  </si>
  <si>
    <r>
      <t xml:space="preserve">Figure 2 – </t>
    </r>
    <r>
      <rPr>
        <b/>
        <sz val="12.5"/>
        <rFont val="Marianne"/>
        <family val="3"/>
      </rPr>
      <t>Répartition des infractions «</t>
    </r>
    <r>
      <rPr>
        <b/>
        <sz val="12.5"/>
        <rFont val="Calibri"/>
        <family val="2"/>
        <scheme val="minor"/>
      </rPr>
      <t> </t>
    </r>
    <r>
      <rPr>
        <b/>
        <sz val="12.5"/>
        <rFont val="Marianne"/>
        <family val="3"/>
      </rPr>
      <t>anti-LGBT+</t>
    </r>
    <r>
      <rPr>
        <b/>
        <sz val="12.5"/>
        <rFont val="Calibri"/>
        <family val="2"/>
        <scheme val="minor"/>
      </rPr>
      <t> </t>
    </r>
    <r>
      <rPr>
        <b/>
        <sz val="12.5"/>
        <rFont val="Marianne"/>
        <family val="3"/>
      </rPr>
      <t xml:space="preserve">» enregistrées par les forces de sécurité en 2022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</si>
</sst>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
    <numFmt numFmtId="166" formatCode="0.0%"/>
    <numFmt numFmtId="167" formatCode="_-* #,##0\ _€_-;\-* #,##0\ _€_-;_-* &quot;-&quot;??\ _€_-;_-@_-"/>
  </numFmts>
  <fonts count="25" x14ac:knownFonts="1">
    <font>
      <sz val="11"/>
      <color theme="1"/>
      <name val="Calibri"/>
      <family val="2"/>
      <scheme val="minor"/>
    </font>
    <font>
      <sz val="11"/>
      <color theme="1"/>
      <name val="Calibri"/>
      <family val="2"/>
      <scheme val="minor"/>
    </font>
    <font>
      <b/>
      <i/>
      <sz val="12.5"/>
      <color rgb="FF474F8F"/>
      <name val="Marianne"/>
      <family val="3"/>
    </font>
    <font>
      <b/>
      <sz val="12.5"/>
      <name val="Marianne"/>
      <family val="3"/>
    </font>
    <font>
      <b/>
      <sz val="12.5"/>
      <name val="Calibri"/>
      <family val="2"/>
      <scheme val="minor"/>
    </font>
    <font>
      <sz val="11"/>
      <color theme="1"/>
      <name val="Calibri"/>
      <family val="2"/>
    </font>
    <font>
      <sz val="9"/>
      <color rgb="FF000000"/>
      <name val="Marianne Light"/>
      <family val="3"/>
    </font>
    <font>
      <sz val="9"/>
      <color rgb="FF000000"/>
      <name val="Calibri"/>
      <family val="2"/>
      <scheme val="minor"/>
    </font>
    <font>
      <sz val="8"/>
      <color rgb="FF000000"/>
      <name val="Marianne Light"/>
      <family val="3"/>
    </font>
    <font>
      <i/>
      <sz val="9"/>
      <color rgb="FF000000"/>
      <name val="Marianne Light"/>
      <family val="3"/>
    </font>
    <font>
      <i/>
      <sz val="9"/>
      <color rgb="FF000000"/>
      <name val="Calibri"/>
      <family val="2"/>
      <scheme val="minor"/>
    </font>
    <font>
      <b/>
      <sz val="9.5"/>
      <color rgb="FF181717"/>
      <name val="Marianne Light"/>
      <family val="3"/>
    </font>
    <font>
      <b/>
      <sz val="9.5"/>
      <color rgb="FF181717"/>
      <name val="Calibri"/>
      <family val="2"/>
      <scheme val="minor"/>
    </font>
    <font>
      <b/>
      <sz val="11"/>
      <color rgb="FF000000"/>
      <name val="Calibri"/>
      <family val="2"/>
    </font>
    <font>
      <sz val="10"/>
      <color rgb="FF000000"/>
      <name val="Arial"/>
      <family val="2"/>
    </font>
    <font>
      <b/>
      <sz val="8"/>
      <color rgb="FF000000"/>
      <name val="Arial"/>
      <family val="2"/>
    </font>
    <font>
      <sz val="8"/>
      <color rgb="FF000000"/>
      <name val="Arial"/>
      <family val="2"/>
    </font>
    <font>
      <i/>
      <sz val="11"/>
      <color theme="1"/>
      <name val="Calibri"/>
      <family val="2"/>
      <scheme val="minor"/>
    </font>
    <font>
      <sz val="10"/>
      <color rgb="FF000000"/>
      <name val="Calibri"/>
      <family val="2"/>
      <scheme val="minor"/>
    </font>
    <font>
      <sz val="10"/>
      <color rgb="FF000000"/>
      <name val="Calibri"/>
      <family val="2"/>
    </font>
    <font>
      <vertAlign val="superscript"/>
      <sz val="9"/>
      <color rgb="FF000000"/>
      <name val="Marianne Light"/>
      <family val="3"/>
    </font>
    <font>
      <i/>
      <vertAlign val="superscript"/>
      <sz val="9"/>
      <color rgb="FF000000"/>
      <name val="Marianne Light"/>
      <family val="3"/>
    </font>
    <font>
      <sz val="13"/>
      <color theme="1"/>
      <name val="Times New Roman"/>
      <family val="1"/>
    </font>
    <font>
      <b/>
      <i/>
      <sz val="13"/>
      <color theme="1"/>
      <name val="Marianne"/>
      <family val="3"/>
    </font>
    <font>
      <b/>
      <sz val="13"/>
      <color theme="1"/>
      <name val="Marianne"/>
      <family val="3"/>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0" fontId="14" fillId="0" borderId="0"/>
    <xf numFmtId="0" fontId="1" fillId="0" borderId="0"/>
    <xf numFmtId="0" fontId="1" fillId="0" borderId="0"/>
    <xf numFmtId="0" fontId="1" fillId="0" borderId="0"/>
  </cellStyleXfs>
  <cellXfs count="62">
    <xf numFmtId="0" fontId="0" fillId="0" borderId="0" xfId="0"/>
    <xf numFmtId="0" fontId="2" fillId="0" borderId="0" xfId="0" applyFont="1" applyAlignment="1">
      <alignment vertical="center"/>
    </xf>
    <xf numFmtId="0" fontId="6" fillId="0" borderId="0" xfId="0" applyFont="1" applyAlignment="1">
      <alignment vertical="center"/>
    </xf>
    <xf numFmtId="0" fontId="9" fillId="0" borderId="0" xfId="0" applyFont="1" applyAlignment="1">
      <alignment vertical="center"/>
    </xf>
    <xf numFmtId="0" fontId="0" fillId="0" borderId="1" xfId="0" applyBorder="1"/>
    <xf numFmtId="0" fontId="5" fillId="0" borderId="1" xfId="0" applyFont="1" applyBorder="1" applyAlignment="1">
      <alignment horizontal="right"/>
    </xf>
    <xf numFmtId="3" fontId="0" fillId="0" borderId="1" xfId="0" applyNumberFormat="1" applyBorder="1"/>
    <xf numFmtId="1" fontId="0" fillId="0" borderId="1" xfId="0" applyNumberFormat="1" applyBorder="1"/>
    <xf numFmtId="9" fontId="0" fillId="0" borderId="1" xfId="2" applyFont="1" applyBorder="1"/>
    <xf numFmtId="0" fontId="11" fillId="0" borderId="1" xfId="0" applyFont="1" applyBorder="1" applyAlignment="1">
      <alignment horizontal="center" vertical="center" wrapText="1"/>
    </xf>
    <xf numFmtId="0" fontId="11" fillId="0" borderId="1" xfId="0" applyFont="1" applyBorder="1" applyAlignment="1">
      <alignment vertical="center"/>
    </xf>
    <xf numFmtId="0" fontId="11" fillId="0" borderId="1" xfId="0" applyFont="1" applyBorder="1" applyAlignment="1">
      <alignment horizontal="center" vertical="center"/>
    </xf>
    <xf numFmtId="0" fontId="13" fillId="0" borderId="0" xfId="0" applyFont="1"/>
    <xf numFmtId="166" fontId="0" fillId="0" borderId="0" xfId="0" applyNumberFormat="1"/>
    <xf numFmtId="0" fontId="0" fillId="0" borderId="0" xfId="0" applyAlignment="1">
      <alignment wrapText="1"/>
    </xf>
    <xf numFmtId="0" fontId="13" fillId="0" borderId="0" xfId="0" applyFont="1" applyAlignment="1">
      <alignment wrapText="1"/>
    </xf>
    <xf numFmtId="9" fontId="0" fillId="0" borderId="0" xfId="0" applyNumberFormat="1" applyAlignment="1">
      <alignment wrapText="1"/>
    </xf>
    <xf numFmtId="9" fontId="0" fillId="0" borderId="0" xfId="0" applyNumberFormat="1"/>
    <xf numFmtId="0" fontId="9" fillId="0" borderId="0" xfId="0" applyFont="1" applyAlignment="1">
      <alignment vertical="center" wrapText="1"/>
    </xf>
    <xf numFmtId="0" fontId="15" fillId="0" borderId="1" xfId="3" applyFont="1" applyFill="1" applyBorder="1" applyAlignment="1">
      <alignment horizontal="center" vertical="center" wrapText="1"/>
    </xf>
    <xf numFmtId="0" fontId="16" fillId="0" borderId="1" xfId="3" applyFont="1" applyFill="1" applyBorder="1" applyAlignment="1">
      <alignment horizontal="left" wrapText="1"/>
    </xf>
    <xf numFmtId="165" fontId="0" fillId="0" borderId="1" xfId="0" applyNumberFormat="1" applyBorder="1"/>
    <xf numFmtId="0" fontId="16" fillId="0" borderId="1" xfId="3" applyFont="1" applyFill="1" applyBorder="1" applyAlignment="1">
      <alignment horizontal="left"/>
    </xf>
    <xf numFmtId="0" fontId="0" fillId="0" borderId="1" xfId="0" applyBorder="1" applyAlignment="1">
      <alignment wrapText="1"/>
    </xf>
    <xf numFmtId="167" fontId="0" fillId="0" borderId="1" xfId="1" applyNumberFormat="1" applyFont="1" applyBorder="1"/>
    <xf numFmtId="167" fontId="0" fillId="0" borderId="1" xfId="0" applyNumberFormat="1" applyBorder="1"/>
    <xf numFmtId="0" fontId="0" fillId="0" borderId="1" xfId="0" applyBorder="1" applyAlignment="1">
      <alignment vertical="center" wrapText="1"/>
    </xf>
    <xf numFmtId="0" fontId="0" fillId="0" borderId="1" xfId="0" applyBorder="1" applyAlignment="1">
      <alignment horizontal="center" vertical="center" wrapText="1"/>
    </xf>
    <xf numFmtId="0" fontId="0" fillId="0" borderId="0" xfId="0" applyAlignment="1">
      <alignment horizontal="right"/>
    </xf>
    <xf numFmtId="0" fontId="6" fillId="0" borderId="0" xfId="0" applyFont="1" applyAlignment="1">
      <alignment horizontal="justify" vertical="center"/>
    </xf>
    <xf numFmtId="0" fontId="18" fillId="0" borderId="1" xfId="3" applyFont="1" applyFill="1" applyBorder="1" applyAlignment="1">
      <alignment vertical="center" wrapText="1"/>
    </xf>
    <xf numFmtId="0" fontId="18" fillId="0" borderId="1" xfId="3" applyFont="1" applyFill="1" applyBorder="1"/>
    <xf numFmtId="17" fontId="18" fillId="0" borderId="1" xfId="3" quotePrefix="1" applyNumberFormat="1" applyFont="1" applyFill="1" applyBorder="1"/>
    <xf numFmtId="0" fontId="0" fillId="0" borderId="1" xfId="0" applyFill="1" applyBorder="1"/>
    <xf numFmtId="0" fontId="0" fillId="0" borderId="1" xfId="0" applyBorder="1" applyAlignment="1">
      <alignment horizontal="center" vertical="center" wrapText="1"/>
    </xf>
    <xf numFmtId="0" fontId="13" fillId="2" borderId="1" xfId="5" applyFont="1" applyFill="1" applyBorder="1"/>
    <xf numFmtId="0" fontId="1" fillId="0" borderId="1" xfId="5" applyFont="1" applyBorder="1" applyAlignment="1">
      <alignment horizontal="center" vertical="center"/>
    </xf>
    <xf numFmtId="0" fontId="17" fillId="0" borderId="1" xfId="0" applyFont="1" applyBorder="1" applyAlignment="1">
      <alignment horizontal="right"/>
    </xf>
    <xf numFmtId="167" fontId="17" fillId="0" borderId="1" xfId="1" applyNumberFormat="1" applyFont="1" applyBorder="1"/>
    <xf numFmtId="167" fontId="1" fillId="0" borderId="1" xfId="1" applyNumberFormat="1" applyBorder="1"/>
    <xf numFmtId="167" fontId="17" fillId="0" borderId="0" xfId="1" applyNumberFormat="1" applyFont="1"/>
    <xf numFmtId="3" fontId="0" fillId="0" borderId="0" xfId="0" applyNumberFormat="1"/>
    <xf numFmtId="0" fontId="0" fillId="0" borderId="1" xfId="6" applyFont="1" applyBorder="1"/>
    <xf numFmtId="0" fontId="1" fillId="0" borderId="1" xfId="6" applyBorder="1"/>
    <xf numFmtId="9" fontId="1" fillId="0" borderId="1" xfId="2" applyBorder="1"/>
    <xf numFmtId="9" fontId="18" fillId="2" borderId="1" xfId="2" applyFont="1" applyFill="1" applyBorder="1" applyAlignment="1">
      <alignment horizontal="center" vertical="center"/>
    </xf>
    <xf numFmtId="9" fontId="18" fillId="0" borderId="1" xfId="2" applyFont="1" applyBorder="1" applyAlignment="1">
      <alignment vertical="center"/>
    </xf>
    <xf numFmtId="9" fontId="18" fillId="0" borderId="1" xfId="2" applyFont="1" applyFill="1" applyBorder="1" applyAlignment="1">
      <alignment vertical="center"/>
    </xf>
    <xf numFmtId="9" fontId="0" fillId="0" borderId="1" xfId="2" applyFont="1" applyFill="1" applyBorder="1"/>
    <xf numFmtId="0" fontId="22" fillId="0" borderId="0" xfId="0" applyFont="1"/>
    <xf numFmtId="0" fontId="23" fillId="0" borderId="0" xfId="0" applyFont="1"/>
    <xf numFmtId="0" fontId="6" fillId="0" borderId="0" xfId="0" applyFont="1" applyAlignment="1">
      <alignment horizontal="left" vertical="center" wrapText="1"/>
    </xf>
    <xf numFmtId="0" fontId="6" fillId="0" borderId="0" xfId="0" applyFont="1" applyAlignment="1">
      <alignment horizontal="left" vertical="center"/>
    </xf>
    <xf numFmtId="0" fontId="9" fillId="0" borderId="0" xfId="0" applyFont="1" applyAlignment="1">
      <alignment horizontal="center" vertical="center" wrapText="1"/>
    </xf>
    <xf numFmtId="0" fontId="13" fillId="0" borderId="0" xfId="0" applyFont="1" applyAlignment="1">
      <alignment horizontal="center"/>
    </xf>
    <xf numFmtId="0" fontId="0" fillId="0" borderId="1" xfId="0" applyFill="1" applyBorder="1" applyAlignment="1">
      <alignment horizontal="center"/>
    </xf>
    <xf numFmtId="0" fontId="9" fillId="0" borderId="0" xfId="0" applyFont="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xf>
    <xf numFmtId="0" fontId="0" fillId="0" borderId="2"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cellXfs>
  <cellStyles count="7">
    <cellStyle name="Milliers" xfId="1" builtinId="3"/>
    <cellStyle name="Normal" xfId="0" builtinId="0"/>
    <cellStyle name="Normal 2" xfId="3"/>
    <cellStyle name="Normal 3 2" xfId="5"/>
    <cellStyle name="Normal 5" xfId="4"/>
    <cellStyle name="Normal 6" xfId="6"/>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1'!$A$4</c:f>
              <c:strCache>
                <c:ptCount val="1"/>
                <c:pt idx="0">
                  <c:v>Crimes ou délits « anti-LGBT » enregistrés</c:v>
                </c:pt>
              </c:strCache>
            </c:strRef>
          </c:tx>
          <c:spPr>
            <a:ln w="28575" cap="rnd">
              <a:solidFill>
                <a:schemeClr val="accent1"/>
              </a:solidFill>
              <a:round/>
            </a:ln>
            <a:effectLst/>
          </c:spPr>
          <c:marker>
            <c:symbol val="none"/>
          </c:marker>
          <c:cat>
            <c:numRef>
              <c:f>'Figure 1'!$B$3:$H$3</c:f>
              <c:numCache>
                <c:formatCode>General</c:formatCode>
                <c:ptCount val="7"/>
                <c:pt idx="0">
                  <c:v>2016</c:v>
                </c:pt>
                <c:pt idx="1">
                  <c:v>2017</c:v>
                </c:pt>
                <c:pt idx="2">
                  <c:v>2018</c:v>
                </c:pt>
                <c:pt idx="3">
                  <c:v>2019</c:v>
                </c:pt>
                <c:pt idx="4">
                  <c:v>2020</c:v>
                </c:pt>
                <c:pt idx="5">
                  <c:v>2021</c:v>
                </c:pt>
                <c:pt idx="6">
                  <c:v>2022</c:v>
                </c:pt>
              </c:numCache>
            </c:numRef>
          </c:cat>
          <c:val>
            <c:numRef>
              <c:f>'Figure 1'!$B$4:$H$4</c:f>
              <c:numCache>
                <c:formatCode>0</c:formatCode>
                <c:ptCount val="7"/>
                <c:pt idx="0" formatCode="#,##0">
                  <c:v>100</c:v>
                </c:pt>
                <c:pt idx="1">
                  <c:v>102.36742424242425</c:v>
                </c:pt>
                <c:pt idx="2">
                  <c:v>132.38636363636365</c:v>
                </c:pt>
                <c:pt idx="3">
                  <c:v>182.00757575757575</c:v>
                </c:pt>
                <c:pt idx="4">
                  <c:v>158.90151515151516</c:v>
                </c:pt>
                <c:pt idx="5">
                  <c:v>202.74621212121212</c:v>
                </c:pt>
                <c:pt idx="6">
                  <c:v>228.88257575757578</c:v>
                </c:pt>
              </c:numCache>
            </c:numRef>
          </c:val>
          <c:smooth val="0"/>
          <c:extLst>
            <c:ext xmlns:c16="http://schemas.microsoft.com/office/drawing/2014/chart" uri="{C3380CC4-5D6E-409C-BE32-E72D297353CC}">
              <c16:uniqueId val="{00000000-739E-4BCB-91D4-491DADAED785}"/>
            </c:ext>
          </c:extLst>
        </c:ser>
        <c:ser>
          <c:idx val="1"/>
          <c:order val="1"/>
          <c:tx>
            <c:strRef>
              <c:f>'Figure 1'!$A$6</c:f>
              <c:strCache>
                <c:ptCount val="1"/>
                <c:pt idx="0">
                  <c:v>Contraventions « anti-LGBT » enregistrées</c:v>
                </c:pt>
              </c:strCache>
            </c:strRef>
          </c:tx>
          <c:spPr>
            <a:ln w="28575" cap="rnd">
              <a:solidFill>
                <a:schemeClr val="accent2"/>
              </a:solidFill>
              <a:round/>
            </a:ln>
            <a:effectLst/>
          </c:spPr>
          <c:marker>
            <c:symbol val="none"/>
          </c:marker>
          <c:cat>
            <c:numRef>
              <c:f>'Figure 1'!$B$3:$H$3</c:f>
              <c:numCache>
                <c:formatCode>General</c:formatCode>
                <c:ptCount val="7"/>
                <c:pt idx="0">
                  <c:v>2016</c:v>
                </c:pt>
                <c:pt idx="1">
                  <c:v>2017</c:v>
                </c:pt>
                <c:pt idx="2">
                  <c:v>2018</c:v>
                </c:pt>
                <c:pt idx="3">
                  <c:v>2019</c:v>
                </c:pt>
                <c:pt idx="4">
                  <c:v>2020</c:v>
                </c:pt>
                <c:pt idx="5">
                  <c:v>2021</c:v>
                </c:pt>
                <c:pt idx="6">
                  <c:v>2022</c:v>
                </c:pt>
              </c:numCache>
            </c:numRef>
          </c:cat>
          <c:val>
            <c:numRef>
              <c:f>'Figure 1'!$B$6:$H$6</c:f>
              <c:numCache>
                <c:formatCode>#,##0</c:formatCode>
                <c:ptCount val="7"/>
                <c:pt idx="0" formatCode="General">
                  <c:v>100</c:v>
                </c:pt>
                <c:pt idx="1">
                  <c:v>112.46684350132625</c:v>
                </c:pt>
                <c:pt idx="2">
                  <c:v>139.52254641909815</c:v>
                </c:pt>
                <c:pt idx="3">
                  <c:v>186.73740053050398</c:v>
                </c:pt>
                <c:pt idx="4">
                  <c:v>209.68169761273208</c:v>
                </c:pt>
                <c:pt idx="5">
                  <c:v>235.80901856763927</c:v>
                </c:pt>
                <c:pt idx="6">
                  <c:v>215.25198938992042</c:v>
                </c:pt>
              </c:numCache>
            </c:numRef>
          </c:val>
          <c:smooth val="0"/>
          <c:extLst>
            <c:ext xmlns:c16="http://schemas.microsoft.com/office/drawing/2014/chart" uri="{C3380CC4-5D6E-409C-BE32-E72D297353CC}">
              <c16:uniqueId val="{00000001-739E-4BCB-91D4-491DADAED785}"/>
            </c:ext>
          </c:extLst>
        </c:ser>
        <c:ser>
          <c:idx val="2"/>
          <c:order val="2"/>
          <c:tx>
            <c:strRef>
              <c:f>'Figure 1'!$A$9</c:f>
              <c:strCache>
                <c:ptCount val="1"/>
                <c:pt idx="0">
                  <c:v>Ensemble des atteintes  « anti-LGBT » enregistrées</c:v>
                </c:pt>
              </c:strCache>
            </c:strRef>
          </c:tx>
          <c:spPr>
            <a:ln w="28575" cap="rnd">
              <a:solidFill>
                <a:schemeClr val="tx1"/>
              </a:solidFill>
              <a:prstDash val="sysDash"/>
              <a:round/>
            </a:ln>
            <a:effectLst/>
          </c:spPr>
          <c:marker>
            <c:symbol val="none"/>
          </c:marker>
          <c:cat>
            <c:numRef>
              <c:f>'Figure 1'!$B$3:$H$3</c:f>
              <c:numCache>
                <c:formatCode>General</c:formatCode>
                <c:ptCount val="7"/>
                <c:pt idx="0">
                  <c:v>2016</c:v>
                </c:pt>
                <c:pt idx="1">
                  <c:v>2017</c:v>
                </c:pt>
                <c:pt idx="2">
                  <c:v>2018</c:v>
                </c:pt>
                <c:pt idx="3">
                  <c:v>2019</c:v>
                </c:pt>
                <c:pt idx="4">
                  <c:v>2020</c:v>
                </c:pt>
                <c:pt idx="5">
                  <c:v>2021</c:v>
                </c:pt>
                <c:pt idx="6">
                  <c:v>2022</c:v>
                </c:pt>
              </c:numCache>
            </c:numRef>
          </c:cat>
          <c:val>
            <c:numRef>
              <c:f>'Figure 1'!$B$9:$H$9</c:f>
              <c:numCache>
                <c:formatCode>0</c:formatCode>
                <c:ptCount val="7"/>
                <c:pt idx="0" formatCode="General">
                  <c:v>100</c:v>
                </c:pt>
                <c:pt idx="1">
                  <c:v>106.57458563535911</c:v>
                </c:pt>
                <c:pt idx="2">
                  <c:v>135.35911602209944</c:v>
                </c:pt>
                <c:pt idx="3">
                  <c:v>183.9779005524862</c:v>
                </c:pt>
                <c:pt idx="4">
                  <c:v>180.05524861878453</c:v>
                </c:pt>
                <c:pt idx="5">
                  <c:v>216.51933701657461</c:v>
                </c:pt>
                <c:pt idx="6">
                  <c:v>223.20441988950276</c:v>
                </c:pt>
              </c:numCache>
            </c:numRef>
          </c:val>
          <c:smooth val="0"/>
          <c:extLst>
            <c:ext xmlns:c16="http://schemas.microsoft.com/office/drawing/2014/chart" uri="{C3380CC4-5D6E-409C-BE32-E72D297353CC}">
              <c16:uniqueId val="{00000002-739E-4BCB-91D4-491DADAED785}"/>
            </c:ext>
          </c:extLst>
        </c:ser>
        <c:dLbls>
          <c:showLegendKey val="0"/>
          <c:showVal val="0"/>
          <c:showCatName val="0"/>
          <c:showSerName val="0"/>
          <c:showPercent val="0"/>
          <c:showBubbleSize val="0"/>
        </c:dLbls>
        <c:smooth val="0"/>
        <c:axId val="156591424"/>
        <c:axId val="156592512"/>
      </c:lineChart>
      <c:catAx>
        <c:axId val="156591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6592512"/>
        <c:crosses val="autoZero"/>
        <c:auto val="1"/>
        <c:lblAlgn val="ctr"/>
        <c:lblOffset val="100"/>
        <c:noMultiLvlLbl val="0"/>
      </c:catAx>
      <c:valAx>
        <c:axId val="156592512"/>
        <c:scaling>
          <c:orientation val="minMax"/>
          <c:max val="250"/>
          <c:min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6591424"/>
        <c:crosses val="autoZero"/>
        <c:crossBetween val="between"/>
        <c:majorUnit val="5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662762512819645E-2"/>
          <c:y val="8.7105696731505047E-2"/>
          <c:w val="0.46819972308747632"/>
          <c:h val="0.80733416370253275"/>
        </c:manualLayout>
      </c:layout>
      <c:pieChart>
        <c:varyColors val="1"/>
        <c:ser>
          <c:idx val="0"/>
          <c:order val="0"/>
          <c:tx>
            <c:strRef>
              <c:f>'Figure 2'!$B$4</c:f>
              <c:strCache>
                <c:ptCount val="1"/>
                <c:pt idx="0">
                  <c:v>Crimes ou délits </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35E-4F0D-91C0-DF320399BDF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35E-4F0D-91C0-DF320399BDF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35E-4F0D-91C0-DF320399BDF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35E-4F0D-91C0-DF320399BDF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35E-4F0D-91C0-DF320399BDF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35E-4F0D-91C0-DF320399BDF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35E-4F0D-91C0-DF320399BDF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835E-4F0D-91C0-DF320399BDF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835E-4F0D-91C0-DF320399BDF3}"/>
              </c:ext>
            </c:extLst>
          </c:dPt>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arianne" panose="02000000000000000000" pitchFamily="50" charset="0"/>
                    <a:ea typeface="+mn-ea"/>
                    <a:cs typeface="+mn-cs"/>
                  </a:defRPr>
                </a:pPr>
                <a:endParaRPr lang="fr-FR"/>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'Figure 2'!$A$5:$A$13</c:f>
              <c:strCache>
                <c:ptCount val="9"/>
                <c:pt idx="0">
                  <c:v>Diffamations ou injures</c:v>
                </c:pt>
                <c:pt idx="1">
                  <c:v>Atteintes volontaires à l'intégrité physique (hors caractère sexuel)</c:v>
                </c:pt>
                <c:pt idx="2">
                  <c:v>Menaces</c:v>
                </c:pt>
                <c:pt idx="3">
                  <c:v>Atteintes aux biens avec ou sans violence</c:v>
                </c:pt>
                <c:pt idx="4">
                  <c:v>Harcèlement</c:v>
                </c:pt>
                <c:pt idx="5">
                  <c:v>Autres atteintes aux personnes</c:v>
                </c:pt>
                <c:pt idx="6">
                  <c:v>Discriminations</c:v>
                </c:pt>
                <c:pt idx="7">
                  <c:v>Atteintes à caractère sexuel</c:v>
                </c:pt>
                <c:pt idx="8">
                  <c:v>Autres infractions</c:v>
                </c:pt>
              </c:strCache>
            </c:strRef>
          </c:cat>
          <c:val>
            <c:numRef>
              <c:f>'Figure 2'!$B$5:$B$13</c:f>
              <c:numCache>
                <c:formatCode>0%</c:formatCode>
                <c:ptCount val="9"/>
                <c:pt idx="0">
                  <c:v>0.36399999999999999</c:v>
                </c:pt>
                <c:pt idx="1">
                  <c:v>0.224</c:v>
                </c:pt>
                <c:pt idx="2">
                  <c:v>0.19700000000000001</c:v>
                </c:pt>
                <c:pt idx="3">
                  <c:v>0.06</c:v>
                </c:pt>
                <c:pt idx="4">
                  <c:v>0.05</c:v>
                </c:pt>
                <c:pt idx="5">
                  <c:v>3.1E-2</c:v>
                </c:pt>
                <c:pt idx="6">
                  <c:v>2.7E-2</c:v>
                </c:pt>
                <c:pt idx="7">
                  <c:v>2.4E-2</c:v>
                </c:pt>
                <c:pt idx="8">
                  <c:v>2.4E-2</c:v>
                </c:pt>
              </c:numCache>
            </c:numRef>
          </c:val>
          <c:extLst>
            <c:ext xmlns:c16="http://schemas.microsoft.com/office/drawing/2014/chart" uri="{C3380CC4-5D6E-409C-BE32-E72D297353CC}">
              <c16:uniqueId val="{00000012-835E-4F0D-91C0-DF320399BDF3}"/>
            </c:ext>
          </c:extLst>
        </c:ser>
        <c:dLbls>
          <c:dLblPos val="inEnd"/>
          <c:showLegendKey val="0"/>
          <c:showVal val="1"/>
          <c:showCatName val="0"/>
          <c:showSerName val="0"/>
          <c:showPercent val="0"/>
          <c:showBubbleSize val="0"/>
          <c:showLeaderLines val="1"/>
        </c:dLbls>
        <c:firstSliceAng val="0"/>
      </c:pieChart>
      <c:spPr>
        <a:noFill/>
        <a:ln>
          <a:solidFill>
            <a:schemeClr val="bg1">
              <a:alpha val="95000"/>
            </a:schemeClr>
          </a:solidFill>
        </a:ln>
        <a:effectLst/>
      </c:spPr>
    </c:plotArea>
    <c:legend>
      <c:legendPos val="r"/>
      <c:layout>
        <c:manualLayout>
          <c:xMode val="edge"/>
          <c:yMode val="edge"/>
          <c:x val="0.60269817047447694"/>
          <c:y val="4.5415141289157038E-2"/>
          <c:w val="0.37007274101530491"/>
          <c:h val="0.9507518832873164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Marianne" panose="02000000000000000000" pitchFamily="50"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'Figure 2'!$B$16</c:f>
              <c:strCache>
                <c:ptCount val="1"/>
                <c:pt idx="0">
                  <c:v>Contraventions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2A1-4EDF-9CDD-36AD37E61B2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2A1-4EDF-9CDD-36AD37E61B2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2A1-4EDF-9CDD-36AD37E61B2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2A1-4EDF-9CDD-36AD37E61B26}"/>
              </c:ext>
            </c:extLst>
          </c:dPt>
          <c:dLbls>
            <c:dLbl>
              <c:idx val="2"/>
              <c:layout>
                <c:manualLayout>
                  <c:x val="1.3930634034338149E-2"/>
                  <c:y val="1.2680378167480469E-3"/>
                </c:manualLayout>
              </c:layout>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arianne" panose="02000000000000000000" pitchFamily="50" charset="0"/>
                      <a:ea typeface="+mn-ea"/>
                      <a:cs typeface="+mn-cs"/>
                    </a:defRPr>
                  </a:pPr>
                  <a:endParaRPr lang="fr-FR"/>
                </a:p>
              </c:txPr>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2A1-4EDF-9CDD-36AD37E61B26}"/>
                </c:ext>
              </c:extLst>
            </c:dLbl>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arianne" panose="02000000000000000000" pitchFamily="50" charset="0"/>
                    <a:ea typeface="+mn-ea"/>
                    <a:cs typeface="+mn-cs"/>
                  </a:defRPr>
                </a:pPr>
                <a:endParaRPr lang="fr-F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'Figure 2'!$A$17:$A$20</c:f>
              <c:strCache>
                <c:ptCount val="4"/>
                <c:pt idx="0">
                  <c:v>Diffamations ou injures</c:v>
                </c:pt>
                <c:pt idx="1">
                  <c:v>Atteintes à caractère sexuel (Outrage sexiste)</c:v>
                </c:pt>
                <c:pt idx="2">
                  <c:v>Atteintes volontaires à l'intégrité physique (hors caractère sexuel)</c:v>
                </c:pt>
                <c:pt idx="3">
                  <c:v>Autres infractions</c:v>
                </c:pt>
              </c:strCache>
            </c:strRef>
          </c:cat>
          <c:val>
            <c:numRef>
              <c:f>'Figure 2'!$B$17:$B$20</c:f>
              <c:numCache>
                <c:formatCode>0%</c:formatCode>
                <c:ptCount val="4"/>
                <c:pt idx="0">
                  <c:v>0.876</c:v>
                </c:pt>
                <c:pt idx="1">
                  <c:v>6.4000000000000001E-2</c:v>
                </c:pt>
                <c:pt idx="2">
                  <c:v>2.5000000000000001E-2</c:v>
                </c:pt>
                <c:pt idx="3">
                  <c:v>3.5000000000000003E-2</c:v>
                </c:pt>
              </c:numCache>
            </c:numRef>
          </c:val>
          <c:extLst>
            <c:ext xmlns:c16="http://schemas.microsoft.com/office/drawing/2014/chart" uri="{C3380CC4-5D6E-409C-BE32-E72D297353CC}">
              <c16:uniqueId val="{00000008-D2A1-4EDF-9CDD-36AD37E61B26}"/>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0611018773907244"/>
          <c:y val="0.10036376605253358"/>
          <c:w val="0.36799985071324415"/>
          <c:h val="0.7885053092548391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Marianne" panose="02000000000000000000" pitchFamily="50"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3'!$B$3</c:f>
              <c:strCache>
                <c:ptCount val="1"/>
                <c:pt idx="0">
                  <c:v>Actes "anti-LGBT"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3'!$A$4:$A$13</c:f>
              <c:strCache>
                <c:ptCount val="10"/>
                <c:pt idx="0">
                  <c:v>Communes rurales</c:v>
                </c:pt>
                <c:pt idx="1">
                  <c:v>2 000 à 4 999 hab.</c:v>
                </c:pt>
                <c:pt idx="2">
                  <c:v>5 000 à 9 999 hab.</c:v>
                </c:pt>
                <c:pt idx="3">
                  <c:v>10 000 à 19 999 hab.</c:v>
                </c:pt>
                <c:pt idx="4">
                  <c:v>20 000 à 49 999 hab.</c:v>
                </c:pt>
                <c:pt idx="5">
                  <c:v>50 000 à 99 999 hab.</c:v>
                </c:pt>
                <c:pt idx="6">
                  <c:v>100 000 à 199 999 hab.</c:v>
                </c:pt>
                <c:pt idx="7">
                  <c:v>200 000 à 1 999 999 hab.</c:v>
                </c:pt>
                <c:pt idx="8">
                  <c:v>Agglomération parisienne</c:v>
                </c:pt>
                <c:pt idx="9">
                  <c:v>Ensemble</c:v>
                </c:pt>
              </c:strCache>
            </c:strRef>
          </c:cat>
          <c:val>
            <c:numRef>
              <c:f>'Figure 3'!$B$4:$B$13</c:f>
              <c:numCache>
                <c:formatCode>0.0</c:formatCode>
                <c:ptCount val="10"/>
                <c:pt idx="0">
                  <c:v>2.9524727138133087</c:v>
                </c:pt>
                <c:pt idx="1">
                  <c:v>4.5661855160595426</c:v>
                </c:pt>
                <c:pt idx="2">
                  <c:v>4.9026932675699975</c:v>
                </c:pt>
                <c:pt idx="3">
                  <c:v>5.6257564212413245</c:v>
                </c:pt>
                <c:pt idx="4">
                  <c:v>4.9680868786216612</c:v>
                </c:pt>
                <c:pt idx="5">
                  <c:v>5.4974332876653698</c:v>
                </c:pt>
                <c:pt idx="6">
                  <c:v>5.8742592804886353</c:v>
                </c:pt>
                <c:pt idx="7">
                  <c:v>8.141660456340361</c:v>
                </c:pt>
                <c:pt idx="8">
                  <c:v>7.3304101327633049</c:v>
                </c:pt>
                <c:pt idx="9">
                  <c:v>5.9924051900636668</c:v>
                </c:pt>
              </c:numCache>
            </c:numRef>
          </c:val>
          <c:extLst>
            <c:ext xmlns:c16="http://schemas.microsoft.com/office/drawing/2014/chart" uri="{C3380CC4-5D6E-409C-BE32-E72D297353CC}">
              <c16:uniqueId val="{00000000-35BF-4E94-A9C8-BC95AE0C606A}"/>
            </c:ext>
          </c:extLst>
        </c:ser>
        <c:dLbls>
          <c:showLegendKey val="0"/>
          <c:showVal val="0"/>
          <c:showCatName val="0"/>
          <c:showSerName val="0"/>
          <c:showPercent val="0"/>
          <c:showBubbleSize val="0"/>
        </c:dLbls>
        <c:gapWidth val="219"/>
        <c:overlap val="-27"/>
        <c:axId val="329795696"/>
        <c:axId val="329792976"/>
      </c:barChart>
      <c:catAx>
        <c:axId val="329795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29792976"/>
        <c:crosses val="autoZero"/>
        <c:auto val="1"/>
        <c:lblAlgn val="ctr"/>
        <c:lblOffset val="100"/>
        <c:noMultiLvlLbl val="0"/>
      </c:catAx>
      <c:valAx>
        <c:axId val="3297929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29795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5'!$B$4</c:f>
              <c:strCache>
                <c:ptCount val="1"/>
                <c:pt idx="0">
                  <c:v>2021</c:v>
                </c:pt>
              </c:strCache>
            </c:strRef>
          </c:tx>
          <c:spPr>
            <a:solidFill>
              <a:schemeClr val="accent1"/>
            </a:solidFill>
            <a:ln>
              <a:noFill/>
            </a:ln>
            <a:effectLst/>
          </c:spPr>
          <c:invertIfNegative val="0"/>
          <c:cat>
            <c:strRef>
              <c:f>'Figure 5'!$A$5:$A$14</c:f>
              <c:strCache>
                <c:ptCount val="10"/>
                <c:pt idx="0">
                  <c:v>Autre</c:v>
                </c:pt>
                <c:pt idx="1">
                  <c:v>Espace naturel</c:v>
                </c:pt>
                <c:pt idx="2">
                  <c:v>Lieu privé</c:v>
                </c:pt>
                <c:pt idx="3">
                  <c:v>Transport</c:v>
                </c:pt>
                <c:pt idx="4">
                  <c:v>Réseau de communication</c:v>
                </c:pt>
                <c:pt idx="5">
                  <c:v>Services publics</c:v>
                </c:pt>
                <c:pt idx="6">
                  <c:v>Non renseigné</c:v>
                </c:pt>
                <c:pt idx="7">
                  <c:v>Lieu ouvert à tout public</c:v>
                </c:pt>
                <c:pt idx="8">
                  <c:v>Habitation individuelle ou collective</c:v>
                </c:pt>
                <c:pt idx="9">
                  <c:v>Voie publique</c:v>
                </c:pt>
              </c:strCache>
            </c:strRef>
          </c:cat>
          <c:val>
            <c:numRef>
              <c:f>'Figure 5'!$B$5:$B$14</c:f>
              <c:numCache>
                <c:formatCode>0%</c:formatCode>
                <c:ptCount val="10"/>
                <c:pt idx="0">
                  <c:v>0</c:v>
                </c:pt>
                <c:pt idx="1">
                  <c:v>1.9E-2</c:v>
                </c:pt>
                <c:pt idx="2">
                  <c:v>1.9E-2</c:v>
                </c:pt>
                <c:pt idx="3">
                  <c:v>4.3999999999999997E-2</c:v>
                </c:pt>
                <c:pt idx="4">
                  <c:v>9.8000000000000004E-2</c:v>
                </c:pt>
                <c:pt idx="5">
                  <c:v>6.9000000000000006E-2</c:v>
                </c:pt>
                <c:pt idx="6">
                  <c:v>0.106</c:v>
                </c:pt>
                <c:pt idx="7">
                  <c:v>9.9000000000000005E-2</c:v>
                </c:pt>
                <c:pt idx="8">
                  <c:v>0.23899999999999999</c:v>
                </c:pt>
                <c:pt idx="9">
                  <c:v>0.307</c:v>
                </c:pt>
              </c:numCache>
            </c:numRef>
          </c:val>
          <c:extLst>
            <c:ext xmlns:c16="http://schemas.microsoft.com/office/drawing/2014/chart" uri="{C3380CC4-5D6E-409C-BE32-E72D297353CC}">
              <c16:uniqueId val="{00000000-749B-49B2-BC2D-C72B42156AB8}"/>
            </c:ext>
          </c:extLst>
        </c:ser>
        <c:ser>
          <c:idx val="1"/>
          <c:order val="1"/>
          <c:tx>
            <c:strRef>
              <c:f>'Figure 5'!$C$4</c:f>
              <c:strCache>
                <c:ptCount val="1"/>
                <c:pt idx="0">
                  <c:v>2022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5'!$A$5:$A$14</c:f>
              <c:strCache>
                <c:ptCount val="10"/>
                <c:pt idx="0">
                  <c:v>Autre</c:v>
                </c:pt>
                <c:pt idx="1">
                  <c:v>Espace naturel</c:v>
                </c:pt>
                <c:pt idx="2">
                  <c:v>Lieu privé</c:v>
                </c:pt>
                <c:pt idx="3">
                  <c:v>Transport</c:v>
                </c:pt>
                <c:pt idx="4">
                  <c:v>Réseau de communication</c:v>
                </c:pt>
                <c:pt idx="5">
                  <c:v>Services publics</c:v>
                </c:pt>
                <c:pt idx="6">
                  <c:v>Non renseigné</c:v>
                </c:pt>
                <c:pt idx="7">
                  <c:v>Lieu ouvert à tout public</c:v>
                </c:pt>
                <c:pt idx="8">
                  <c:v>Habitation individuelle ou collective</c:v>
                </c:pt>
                <c:pt idx="9">
                  <c:v>Voie publique</c:v>
                </c:pt>
              </c:strCache>
            </c:strRef>
          </c:cat>
          <c:val>
            <c:numRef>
              <c:f>'Figure 5'!$C$5:$C$14</c:f>
              <c:numCache>
                <c:formatCode>0%</c:formatCode>
                <c:ptCount val="10"/>
                <c:pt idx="0">
                  <c:v>1E-3</c:v>
                </c:pt>
                <c:pt idx="1">
                  <c:v>1.6E-2</c:v>
                </c:pt>
                <c:pt idx="2">
                  <c:v>2.1000000000000001E-2</c:v>
                </c:pt>
                <c:pt idx="3">
                  <c:v>4.7E-2</c:v>
                </c:pt>
                <c:pt idx="4">
                  <c:v>7.3999999999999996E-2</c:v>
                </c:pt>
                <c:pt idx="5">
                  <c:v>8.5000000000000006E-2</c:v>
                </c:pt>
                <c:pt idx="6">
                  <c:v>9.9000000000000005E-2</c:v>
                </c:pt>
                <c:pt idx="7">
                  <c:v>0.13600000000000001</c:v>
                </c:pt>
                <c:pt idx="8">
                  <c:v>0.19600000000000001</c:v>
                </c:pt>
                <c:pt idx="9">
                  <c:v>0.32600000000000001</c:v>
                </c:pt>
              </c:numCache>
            </c:numRef>
          </c:val>
          <c:extLst>
            <c:ext xmlns:c16="http://schemas.microsoft.com/office/drawing/2014/chart" uri="{C3380CC4-5D6E-409C-BE32-E72D297353CC}">
              <c16:uniqueId val="{00000001-749B-49B2-BC2D-C72B42156AB8}"/>
            </c:ext>
          </c:extLst>
        </c:ser>
        <c:dLbls>
          <c:showLegendKey val="0"/>
          <c:showVal val="0"/>
          <c:showCatName val="0"/>
          <c:showSerName val="0"/>
          <c:showPercent val="0"/>
          <c:showBubbleSize val="0"/>
        </c:dLbls>
        <c:gapWidth val="182"/>
        <c:axId val="329782096"/>
        <c:axId val="450821136"/>
      </c:barChart>
      <c:catAx>
        <c:axId val="3297820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0821136"/>
        <c:crosses val="autoZero"/>
        <c:auto val="1"/>
        <c:lblAlgn val="ctr"/>
        <c:lblOffset val="100"/>
        <c:noMultiLvlLbl val="0"/>
      </c:catAx>
      <c:valAx>
        <c:axId val="4508211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2978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Victimes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7288288737199595"/>
          <c:y val="9.9204269058696393E-2"/>
          <c:w val="0.65842949448178112"/>
          <c:h val="0.84409692657005897"/>
        </c:manualLayout>
      </c:layout>
      <c:barChart>
        <c:barDir val="bar"/>
        <c:grouping val="clustered"/>
        <c:varyColors val="0"/>
        <c:ser>
          <c:idx val="0"/>
          <c:order val="0"/>
          <c:tx>
            <c:strRef>
              <c:f>'Figure 6'!$B$3:$B$4</c:f>
              <c:strCache>
                <c:ptCount val="2"/>
                <c:pt idx="0">
                  <c:v>Victimes </c:v>
                </c:pt>
                <c:pt idx="1">
                  <c:v>Ensemble de la population*</c:v>
                </c:pt>
              </c:strCache>
            </c:strRef>
          </c:tx>
          <c:spPr>
            <a:solidFill>
              <a:schemeClr val="accent3"/>
            </a:solidFill>
            <a:ln>
              <a:noFill/>
            </a:ln>
            <a:effectLst/>
          </c:spPr>
          <c:invertIfNegative val="0"/>
          <c:cat>
            <c:strRef>
              <c:f>'Figure 6'!$A$5:$A$12</c:f>
              <c:strCache>
                <c:ptCount val="8"/>
                <c:pt idx="0">
                  <c:v>70 ans ou plus </c:v>
                </c:pt>
                <c:pt idx="1">
                  <c:v>60-69 ans</c:v>
                </c:pt>
                <c:pt idx="2">
                  <c:v>50-59 ans</c:v>
                </c:pt>
                <c:pt idx="3">
                  <c:v>40-49 ans</c:v>
                </c:pt>
                <c:pt idx="4">
                  <c:v>30-39 ans</c:v>
                </c:pt>
                <c:pt idx="5">
                  <c:v>20-29 ans</c:v>
                </c:pt>
                <c:pt idx="6">
                  <c:v>15-19 ans</c:v>
                </c:pt>
                <c:pt idx="7">
                  <c:v>Moins de 15 ans</c:v>
                </c:pt>
              </c:strCache>
            </c:strRef>
          </c:cat>
          <c:val>
            <c:numRef>
              <c:f>'Figure 6'!$B$5:$B$12</c:f>
              <c:numCache>
                <c:formatCode>0%</c:formatCode>
                <c:ptCount val="8"/>
                <c:pt idx="0">
                  <c:v>0.15512375182773389</c:v>
                </c:pt>
                <c:pt idx="1">
                  <c:v>0.11915191471765089</c:v>
                </c:pt>
                <c:pt idx="2">
                  <c:v>0.13140071341492565</c:v>
                </c:pt>
                <c:pt idx="3">
                  <c:v>0.12500241209215562</c:v>
                </c:pt>
                <c:pt idx="4">
                  <c:v>0.12082476400700261</c:v>
                </c:pt>
                <c:pt idx="5">
                  <c:v>0.11305878989822712</c:v>
                </c:pt>
                <c:pt idx="6">
                  <c:v>6.2372139826362583E-2</c:v>
                </c:pt>
                <c:pt idx="7">
                  <c:v>0.1730655142159416</c:v>
                </c:pt>
              </c:numCache>
            </c:numRef>
          </c:val>
          <c:extLst>
            <c:ext xmlns:c16="http://schemas.microsoft.com/office/drawing/2014/chart" uri="{C3380CC4-5D6E-409C-BE32-E72D297353CC}">
              <c16:uniqueId val="{00000000-F13D-41C2-AF40-12DC070FFF52}"/>
            </c:ext>
          </c:extLst>
        </c:ser>
        <c:ser>
          <c:idx val="1"/>
          <c:order val="1"/>
          <c:tx>
            <c:strRef>
              <c:f>'Figure 6'!$C$3:$C$4</c:f>
              <c:strCache>
                <c:ptCount val="2"/>
                <c:pt idx="0">
                  <c:v>Victimes </c:v>
                </c:pt>
                <c:pt idx="1">
                  <c:v>Ensemble des crimes ou délits enregistrés</c:v>
                </c:pt>
              </c:strCache>
            </c:strRef>
          </c:tx>
          <c:spPr>
            <a:solidFill>
              <a:schemeClr val="accent2"/>
            </a:solidFill>
            <a:ln>
              <a:noFill/>
            </a:ln>
            <a:effectLst/>
          </c:spPr>
          <c:invertIfNegative val="0"/>
          <c:cat>
            <c:strRef>
              <c:f>'Figure 6'!$A$5:$A$12</c:f>
              <c:strCache>
                <c:ptCount val="8"/>
                <c:pt idx="0">
                  <c:v>70 ans ou plus </c:v>
                </c:pt>
                <c:pt idx="1">
                  <c:v>60-69 ans</c:v>
                </c:pt>
                <c:pt idx="2">
                  <c:v>50-59 ans</c:v>
                </c:pt>
                <c:pt idx="3">
                  <c:v>40-49 ans</c:v>
                </c:pt>
                <c:pt idx="4">
                  <c:v>30-39 ans</c:v>
                </c:pt>
                <c:pt idx="5">
                  <c:v>20-29 ans</c:v>
                </c:pt>
                <c:pt idx="6">
                  <c:v>15-19 ans</c:v>
                </c:pt>
                <c:pt idx="7">
                  <c:v>Moins de 15 ans</c:v>
                </c:pt>
              </c:strCache>
            </c:strRef>
          </c:cat>
          <c:val>
            <c:numRef>
              <c:f>'Figure 6'!$C$5:$C$12</c:f>
              <c:numCache>
                <c:formatCode>0%</c:formatCode>
                <c:ptCount val="8"/>
                <c:pt idx="0">
                  <c:v>9.0769199999999994E-2</c:v>
                </c:pt>
                <c:pt idx="1">
                  <c:v>8.5738499999999995E-2</c:v>
                </c:pt>
                <c:pt idx="2">
                  <c:v>0.13345654000000001</c:v>
                </c:pt>
                <c:pt idx="3">
                  <c:v>0.17433963</c:v>
                </c:pt>
                <c:pt idx="4">
                  <c:v>0.20016597999999999</c:v>
                </c:pt>
                <c:pt idx="5">
                  <c:v>0.20557739999999999</c:v>
                </c:pt>
                <c:pt idx="6">
                  <c:v>6.2804319999999997E-2</c:v>
                </c:pt>
                <c:pt idx="7">
                  <c:v>4.7148429999999998E-2</c:v>
                </c:pt>
              </c:numCache>
            </c:numRef>
          </c:val>
          <c:extLst>
            <c:ext xmlns:c16="http://schemas.microsoft.com/office/drawing/2014/chart" uri="{C3380CC4-5D6E-409C-BE32-E72D297353CC}">
              <c16:uniqueId val="{00000001-F13D-41C2-AF40-12DC070FFF52}"/>
            </c:ext>
          </c:extLst>
        </c:ser>
        <c:ser>
          <c:idx val="2"/>
          <c:order val="2"/>
          <c:tx>
            <c:strRef>
              <c:f>'Figure 6'!$D$3:$D$4</c:f>
              <c:strCache>
                <c:ptCount val="2"/>
                <c:pt idx="0">
                  <c:v>Victimes </c:v>
                </c:pt>
                <c:pt idx="1">
                  <c:v>Crimes ou délits « anti-LGBT+ » enregistrés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6'!$A$5:$A$12</c:f>
              <c:strCache>
                <c:ptCount val="8"/>
                <c:pt idx="0">
                  <c:v>70 ans ou plus </c:v>
                </c:pt>
                <c:pt idx="1">
                  <c:v>60-69 ans</c:v>
                </c:pt>
                <c:pt idx="2">
                  <c:v>50-59 ans</c:v>
                </c:pt>
                <c:pt idx="3">
                  <c:v>40-49 ans</c:v>
                </c:pt>
                <c:pt idx="4">
                  <c:v>30-39 ans</c:v>
                </c:pt>
                <c:pt idx="5">
                  <c:v>20-29 ans</c:v>
                </c:pt>
                <c:pt idx="6">
                  <c:v>15-19 ans</c:v>
                </c:pt>
                <c:pt idx="7">
                  <c:v>Moins de 15 ans</c:v>
                </c:pt>
              </c:strCache>
            </c:strRef>
          </c:cat>
          <c:val>
            <c:numRef>
              <c:f>'Figure 6'!$D$5:$D$12</c:f>
              <c:numCache>
                <c:formatCode>0%</c:formatCode>
                <c:ptCount val="8"/>
                <c:pt idx="0">
                  <c:v>1.2101649999999999E-2</c:v>
                </c:pt>
                <c:pt idx="1">
                  <c:v>2.09762E-2</c:v>
                </c:pt>
                <c:pt idx="2">
                  <c:v>9.0762399999999979E-2</c:v>
                </c:pt>
                <c:pt idx="3">
                  <c:v>0.15651472</c:v>
                </c:pt>
                <c:pt idx="4">
                  <c:v>0.20693828</c:v>
                </c:pt>
                <c:pt idx="5">
                  <c:v>0.29810407</c:v>
                </c:pt>
                <c:pt idx="6">
                  <c:v>0.14521985000000001</c:v>
                </c:pt>
                <c:pt idx="7">
                  <c:v>6.9382819999999998E-2</c:v>
                </c:pt>
              </c:numCache>
            </c:numRef>
          </c:val>
          <c:extLst>
            <c:ext xmlns:c16="http://schemas.microsoft.com/office/drawing/2014/chart" uri="{C3380CC4-5D6E-409C-BE32-E72D297353CC}">
              <c16:uniqueId val="{00000002-F13D-41C2-AF40-12DC070FFF52}"/>
            </c:ext>
          </c:extLst>
        </c:ser>
        <c:dLbls>
          <c:showLegendKey val="0"/>
          <c:showVal val="0"/>
          <c:showCatName val="0"/>
          <c:showSerName val="0"/>
          <c:showPercent val="0"/>
          <c:showBubbleSize val="0"/>
        </c:dLbls>
        <c:gapWidth val="182"/>
        <c:axId val="450828752"/>
        <c:axId val="450816240"/>
      </c:barChart>
      <c:catAx>
        <c:axId val="450828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0816240"/>
        <c:crosses val="autoZero"/>
        <c:auto val="1"/>
        <c:lblAlgn val="ctr"/>
        <c:lblOffset val="100"/>
        <c:noMultiLvlLbl val="0"/>
      </c:catAx>
      <c:valAx>
        <c:axId val="450816240"/>
        <c:scaling>
          <c:orientation val="minMax"/>
          <c:max val="0.4"/>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0828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Mis en cause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8623255178797913"/>
          <c:y val="9.9204269058696393E-2"/>
          <c:w val="0.64171957299502291"/>
          <c:h val="0.852120997941752"/>
        </c:manualLayout>
      </c:layout>
      <c:barChart>
        <c:barDir val="bar"/>
        <c:grouping val="clustered"/>
        <c:varyColors val="0"/>
        <c:ser>
          <c:idx val="0"/>
          <c:order val="0"/>
          <c:tx>
            <c:strRef>
              <c:f>'Figure 6'!$E$3:$E$4</c:f>
              <c:strCache>
                <c:ptCount val="2"/>
                <c:pt idx="0">
                  <c:v>Mis en cause</c:v>
                </c:pt>
                <c:pt idx="1">
                  <c:v>Ensemble de la population*</c:v>
                </c:pt>
              </c:strCache>
            </c:strRef>
          </c:tx>
          <c:spPr>
            <a:solidFill>
              <a:schemeClr val="accent3"/>
            </a:solidFill>
            <a:ln>
              <a:noFill/>
            </a:ln>
            <a:effectLst/>
          </c:spPr>
          <c:invertIfNegative val="0"/>
          <c:cat>
            <c:strRef>
              <c:f>'Figure 6'!$A$5:$A$12</c:f>
              <c:strCache>
                <c:ptCount val="8"/>
                <c:pt idx="0">
                  <c:v>70 ans ou plus </c:v>
                </c:pt>
                <c:pt idx="1">
                  <c:v>60-69 ans</c:v>
                </c:pt>
                <c:pt idx="2">
                  <c:v>50-59 ans</c:v>
                </c:pt>
                <c:pt idx="3">
                  <c:v>40-49 ans</c:v>
                </c:pt>
                <c:pt idx="4">
                  <c:v>30-39 ans</c:v>
                </c:pt>
                <c:pt idx="5">
                  <c:v>20-29 ans</c:v>
                </c:pt>
                <c:pt idx="6">
                  <c:v>15-19 ans</c:v>
                </c:pt>
                <c:pt idx="7">
                  <c:v>Moins de 15 ans</c:v>
                </c:pt>
              </c:strCache>
            </c:strRef>
          </c:cat>
          <c:val>
            <c:numRef>
              <c:f>'Figure 6'!$E$5:$E$12</c:f>
              <c:numCache>
                <c:formatCode>0%</c:formatCode>
                <c:ptCount val="8"/>
                <c:pt idx="0">
                  <c:v>0.15512375182773389</c:v>
                </c:pt>
                <c:pt idx="1">
                  <c:v>0.11915191471765089</c:v>
                </c:pt>
                <c:pt idx="2">
                  <c:v>0.13140071341492565</c:v>
                </c:pt>
                <c:pt idx="3">
                  <c:v>0.12500241209215562</c:v>
                </c:pt>
                <c:pt idx="4">
                  <c:v>0.12082476400700261</c:v>
                </c:pt>
                <c:pt idx="5">
                  <c:v>0.11305878989822712</c:v>
                </c:pt>
                <c:pt idx="6">
                  <c:v>6.2372139826362583E-2</c:v>
                </c:pt>
                <c:pt idx="7">
                  <c:v>0.1730655142159416</c:v>
                </c:pt>
              </c:numCache>
            </c:numRef>
          </c:val>
          <c:extLst>
            <c:ext xmlns:c16="http://schemas.microsoft.com/office/drawing/2014/chart" uri="{C3380CC4-5D6E-409C-BE32-E72D297353CC}">
              <c16:uniqueId val="{00000000-3208-4E0E-A671-C805A971C8E6}"/>
            </c:ext>
          </c:extLst>
        </c:ser>
        <c:ser>
          <c:idx val="1"/>
          <c:order val="1"/>
          <c:tx>
            <c:strRef>
              <c:f>'Figure 6'!$F$3:$F$4</c:f>
              <c:strCache>
                <c:ptCount val="2"/>
                <c:pt idx="0">
                  <c:v>Mis en cause</c:v>
                </c:pt>
                <c:pt idx="1">
                  <c:v>Ensemble des crimes ou délits</c:v>
                </c:pt>
              </c:strCache>
            </c:strRef>
          </c:tx>
          <c:spPr>
            <a:solidFill>
              <a:schemeClr val="accent2"/>
            </a:solidFill>
            <a:ln>
              <a:noFill/>
            </a:ln>
            <a:effectLst/>
          </c:spPr>
          <c:invertIfNegative val="0"/>
          <c:cat>
            <c:strRef>
              <c:f>'Figure 6'!$A$5:$A$12</c:f>
              <c:strCache>
                <c:ptCount val="8"/>
                <c:pt idx="0">
                  <c:v>70 ans ou plus </c:v>
                </c:pt>
                <c:pt idx="1">
                  <c:v>60-69 ans</c:v>
                </c:pt>
                <c:pt idx="2">
                  <c:v>50-59 ans</c:v>
                </c:pt>
                <c:pt idx="3">
                  <c:v>40-49 ans</c:v>
                </c:pt>
                <c:pt idx="4">
                  <c:v>30-39 ans</c:v>
                </c:pt>
                <c:pt idx="5">
                  <c:v>20-29 ans</c:v>
                </c:pt>
                <c:pt idx="6">
                  <c:v>15-19 ans</c:v>
                </c:pt>
                <c:pt idx="7">
                  <c:v>Moins de 15 ans</c:v>
                </c:pt>
              </c:strCache>
            </c:strRef>
          </c:cat>
          <c:val>
            <c:numRef>
              <c:f>'Figure 6'!$F$5:$F$12</c:f>
              <c:numCache>
                <c:formatCode>0%</c:formatCode>
                <c:ptCount val="8"/>
                <c:pt idx="0">
                  <c:v>1.1200000000000002E-2</c:v>
                </c:pt>
                <c:pt idx="1">
                  <c:v>2.7099999999999999E-2</c:v>
                </c:pt>
                <c:pt idx="2">
                  <c:v>7.1599999999999997E-2</c:v>
                </c:pt>
                <c:pt idx="3">
                  <c:v>0.14279999999999998</c:v>
                </c:pt>
                <c:pt idx="4">
                  <c:v>0.2248</c:v>
                </c:pt>
                <c:pt idx="5">
                  <c:v>0.30579999999999996</c:v>
                </c:pt>
                <c:pt idx="6">
                  <c:v>0.183</c:v>
                </c:pt>
                <c:pt idx="7">
                  <c:v>3.3799999999999997E-2</c:v>
                </c:pt>
              </c:numCache>
            </c:numRef>
          </c:val>
          <c:extLst>
            <c:ext xmlns:c16="http://schemas.microsoft.com/office/drawing/2014/chart" uri="{C3380CC4-5D6E-409C-BE32-E72D297353CC}">
              <c16:uniqueId val="{00000001-3208-4E0E-A671-C805A971C8E6}"/>
            </c:ext>
          </c:extLst>
        </c:ser>
        <c:ser>
          <c:idx val="2"/>
          <c:order val="2"/>
          <c:tx>
            <c:strRef>
              <c:f>'Figure 6'!$G$3:$G$4</c:f>
              <c:strCache>
                <c:ptCount val="2"/>
                <c:pt idx="0">
                  <c:v>Mis en cause</c:v>
                </c:pt>
                <c:pt idx="1">
                  <c:v>Crimes ou délits « anti-LGBT+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6'!$A$5:$A$12</c:f>
              <c:strCache>
                <c:ptCount val="8"/>
                <c:pt idx="0">
                  <c:v>70 ans ou plus </c:v>
                </c:pt>
                <c:pt idx="1">
                  <c:v>60-69 ans</c:v>
                </c:pt>
                <c:pt idx="2">
                  <c:v>50-59 ans</c:v>
                </c:pt>
                <c:pt idx="3">
                  <c:v>40-49 ans</c:v>
                </c:pt>
                <c:pt idx="4">
                  <c:v>30-39 ans</c:v>
                </c:pt>
                <c:pt idx="5">
                  <c:v>20-29 ans</c:v>
                </c:pt>
                <c:pt idx="6">
                  <c:v>15-19 ans</c:v>
                </c:pt>
                <c:pt idx="7">
                  <c:v>Moins de 15 ans</c:v>
                </c:pt>
              </c:strCache>
            </c:strRef>
          </c:cat>
          <c:val>
            <c:numRef>
              <c:f>'Figure 6'!$G$5:$G$12</c:f>
              <c:numCache>
                <c:formatCode>0%</c:formatCode>
                <c:ptCount val="8"/>
                <c:pt idx="0">
                  <c:v>3.61E-2</c:v>
                </c:pt>
                <c:pt idx="1">
                  <c:v>3.8399999999999997E-2</c:v>
                </c:pt>
                <c:pt idx="2">
                  <c:v>0.1168</c:v>
                </c:pt>
                <c:pt idx="3">
                  <c:v>0.12300000000000001</c:v>
                </c:pt>
                <c:pt idx="4">
                  <c:v>0.16300000000000001</c:v>
                </c:pt>
                <c:pt idx="5">
                  <c:v>0.1714</c:v>
                </c:pt>
                <c:pt idx="6">
                  <c:v>0.24210000000000001</c:v>
                </c:pt>
                <c:pt idx="7">
                  <c:v>0.1091</c:v>
                </c:pt>
              </c:numCache>
            </c:numRef>
          </c:val>
          <c:extLst>
            <c:ext xmlns:c16="http://schemas.microsoft.com/office/drawing/2014/chart" uri="{C3380CC4-5D6E-409C-BE32-E72D297353CC}">
              <c16:uniqueId val="{00000002-3208-4E0E-A671-C805A971C8E6}"/>
            </c:ext>
          </c:extLst>
        </c:ser>
        <c:dLbls>
          <c:showLegendKey val="0"/>
          <c:showVal val="0"/>
          <c:showCatName val="0"/>
          <c:showSerName val="0"/>
          <c:showPercent val="0"/>
          <c:showBubbleSize val="0"/>
        </c:dLbls>
        <c:gapWidth val="182"/>
        <c:axId val="450818416"/>
        <c:axId val="450815696"/>
      </c:barChart>
      <c:catAx>
        <c:axId val="4508184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0815696"/>
        <c:crosses val="autoZero"/>
        <c:auto val="1"/>
        <c:lblAlgn val="ctr"/>
        <c:lblOffset val="100"/>
        <c:noMultiLvlLbl val="0"/>
      </c:catAx>
      <c:valAx>
        <c:axId val="450815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0818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80927384076991E-2"/>
          <c:y val="5.0925925925925923E-2"/>
          <c:w val="0.6555548993875765"/>
          <c:h val="0.18838582677165355"/>
        </c:manualLayout>
      </c:layout>
      <c:barChart>
        <c:barDir val="col"/>
        <c:grouping val="clustered"/>
        <c:varyColors val="0"/>
        <c:ser>
          <c:idx val="0"/>
          <c:order val="0"/>
          <c:tx>
            <c:strRef>
              <c:f>'Figure 6'!$B$3:$B$4</c:f>
              <c:strCache>
                <c:ptCount val="2"/>
                <c:pt idx="0">
                  <c:v>Victimes </c:v>
                </c:pt>
                <c:pt idx="1">
                  <c:v>Ensemble de la population*</c:v>
                </c:pt>
              </c:strCache>
            </c:strRef>
          </c:tx>
          <c:spPr>
            <a:solidFill>
              <a:schemeClr val="accent3"/>
            </a:solidFill>
            <a:ln>
              <a:noFill/>
            </a:ln>
            <a:effectLst/>
          </c:spPr>
          <c:invertIfNegative val="0"/>
          <c:cat>
            <c:strRef>
              <c:f>'Figure 6'!$A$5:$A$12</c:f>
              <c:strCache>
                <c:ptCount val="8"/>
                <c:pt idx="0">
                  <c:v>70 ans ou plus </c:v>
                </c:pt>
                <c:pt idx="1">
                  <c:v>60-69 ans</c:v>
                </c:pt>
                <c:pt idx="2">
                  <c:v>50-59 ans</c:v>
                </c:pt>
                <c:pt idx="3">
                  <c:v>40-49 ans</c:v>
                </c:pt>
                <c:pt idx="4">
                  <c:v>30-39 ans</c:v>
                </c:pt>
                <c:pt idx="5">
                  <c:v>20-29 ans</c:v>
                </c:pt>
                <c:pt idx="6">
                  <c:v>15-19 ans</c:v>
                </c:pt>
                <c:pt idx="7">
                  <c:v>Moins de 15 ans</c:v>
                </c:pt>
              </c:strCache>
            </c:strRef>
          </c:cat>
          <c:val>
            <c:numRef>
              <c:f>'Figure 6'!$B$5:$B$12</c:f>
              <c:numCache>
                <c:formatCode>0%</c:formatCode>
                <c:ptCount val="8"/>
                <c:pt idx="0">
                  <c:v>0.15512375182773389</c:v>
                </c:pt>
                <c:pt idx="1">
                  <c:v>0.11915191471765089</c:v>
                </c:pt>
                <c:pt idx="2">
                  <c:v>0.13140071341492565</c:v>
                </c:pt>
                <c:pt idx="3">
                  <c:v>0.12500241209215562</c:v>
                </c:pt>
                <c:pt idx="4">
                  <c:v>0.12082476400700261</c:v>
                </c:pt>
                <c:pt idx="5">
                  <c:v>0.11305878989822712</c:v>
                </c:pt>
                <c:pt idx="6">
                  <c:v>6.2372139826362583E-2</c:v>
                </c:pt>
                <c:pt idx="7">
                  <c:v>0.1730655142159416</c:v>
                </c:pt>
              </c:numCache>
            </c:numRef>
          </c:val>
          <c:extLst>
            <c:ext xmlns:c16="http://schemas.microsoft.com/office/drawing/2014/chart" uri="{C3380CC4-5D6E-409C-BE32-E72D297353CC}">
              <c16:uniqueId val="{00000000-62E2-4A7F-B3B6-76E5A6722FDD}"/>
            </c:ext>
          </c:extLst>
        </c:ser>
        <c:ser>
          <c:idx val="1"/>
          <c:order val="1"/>
          <c:tx>
            <c:strRef>
              <c:f>'Figure 6'!$C$3:$C$4</c:f>
              <c:strCache>
                <c:ptCount val="2"/>
                <c:pt idx="0">
                  <c:v>Victimes </c:v>
                </c:pt>
                <c:pt idx="1">
                  <c:v>Ensemble des crimes ou délits enregistrés</c:v>
                </c:pt>
              </c:strCache>
            </c:strRef>
          </c:tx>
          <c:spPr>
            <a:solidFill>
              <a:schemeClr val="accent2"/>
            </a:solidFill>
            <a:ln>
              <a:noFill/>
            </a:ln>
            <a:effectLst/>
          </c:spPr>
          <c:invertIfNegative val="0"/>
          <c:cat>
            <c:strRef>
              <c:f>'Figure 6'!$A$5:$A$12</c:f>
              <c:strCache>
                <c:ptCount val="8"/>
                <c:pt idx="0">
                  <c:v>70 ans ou plus </c:v>
                </c:pt>
                <c:pt idx="1">
                  <c:v>60-69 ans</c:v>
                </c:pt>
                <c:pt idx="2">
                  <c:v>50-59 ans</c:v>
                </c:pt>
                <c:pt idx="3">
                  <c:v>40-49 ans</c:v>
                </c:pt>
                <c:pt idx="4">
                  <c:v>30-39 ans</c:v>
                </c:pt>
                <c:pt idx="5">
                  <c:v>20-29 ans</c:v>
                </c:pt>
                <c:pt idx="6">
                  <c:v>15-19 ans</c:v>
                </c:pt>
                <c:pt idx="7">
                  <c:v>Moins de 15 ans</c:v>
                </c:pt>
              </c:strCache>
            </c:strRef>
          </c:cat>
          <c:val>
            <c:numRef>
              <c:f>'Figure 6'!$C$5:$C$12</c:f>
              <c:numCache>
                <c:formatCode>0%</c:formatCode>
                <c:ptCount val="8"/>
                <c:pt idx="0">
                  <c:v>9.0769199999999994E-2</c:v>
                </c:pt>
                <c:pt idx="1">
                  <c:v>8.5738499999999995E-2</c:v>
                </c:pt>
                <c:pt idx="2">
                  <c:v>0.13345654000000001</c:v>
                </c:pt>
                <c:pt idx="3">
                  <c:v>0.17433963</c:v>
                </c:pt>
                <c:pt idx="4">
                  <c:v>0.20016597999999999</c:v>
                </c:pt>
                <c:pt idx="5">
                  <c:v>0.20557739999999999</c:v>
                </c:pt>
                <c:pt idx="6">
                  <c:v>6.2804319999999997E-2</c:v>
                </c:pt>
                <c:pt idx="7">
                  <c:v>4.7148429999999998E-2</c:v>
                </c:pt>
              </c:numCache>
            </c:numRef>
          </c:val>
          <c:extLst>
            <c:ext xmlns:c16="http://schemas.microsoft.com/office/drawing/2014/chart" uri="{C3380CC4-5D6E-409C-BE32-E72D297353CC}">
              <c16:uniqueId val="{00000001-62E2-4A7F-B3B6-76E5A6722FDD}"/>
            </c:ext>
          </c:extLst>
        </c:ser>
        <c:ser>
          <c:idx val="2"/>
          <c:order val="2"/>
          <c:tx>
            <c:strRef>
              <c:f>'Figure 6'!$D$3:$D$4</c:f>
              <c:strCache>
                <c:ptCount val="2"/>
                <c:pt idx="0">
                  <c:v>Victimes </c:v>
                </c:pt>
                <c:pt idx="1">
                  <c:v>Crimes ou délits « anti-LGBT+ » enregistrés</c:v>
                </c:pt>
              </c:strCache>
            </c:strRef>
          </c:tx>
          <c:spPr>
            <a:solidFill>
              <a:schemeClr val="accent1"/>
            </a:solidFill>
            <a:ln>
              <a:noFill/>
            </a:ln>
            <a:effectLst/>
          </c:spPr>
          <c:invertIfNegative val="0"/>
          <c:cat>
            <c:strRef>
              <c:f>'Figure 6'!$A$5:$A$12</c:f>
              <c:strCache>
                <c:ptCount val="8"/>
                <c:pt idx="0">
                  <c:v>70 ans ou plus </c:v>
                </c:pt>
                <c:pt idx="1">
                  <c:v>60-69 ans</c:v>
                </c:pt>
                <c:pt idx="2">
                  <c:v>50-59 ans</c:v>
                </c:pt>
                <c:pt idx="3">
                  <c:v>40-49 ans</c:v>
                </c:pt>
                <c:pt idx="4">
                  <c:v>30-39 ans</c:v>
                </c:pt>
                <c:pt idx="5">
                  <c:v>20-29 ans</c:v>
                </c:pt>
                <c:pt idx="6">
                  <c:v>15-19 ans</c:v>
                </c:pt>
                <c:pt idx="7">
                  <c:v>Moins de 15 ans</c:v>
                </c:pt>
              </c:strCache>
            </c:strRef>
          </c:cat>
          <c:val>
            <c:numRef>
              <c:f>'Figure 6'!$D$5:$D$12</c:f>
              <c:numCache>
                <c:formatCode>0%</c:formatCode>
                <c:ptCount val="8"/>
                <c:pt idx="0">
                  <c:v>1.2101649999999999E-2</c:v>
                </c:pt>
                <c:pt idx="1">
                  <c:v>2.09762E-2</c:v>
                </c:pt>
                <c:pt idx="2">
                  <c:v>9.0762399999999979E-2</c:v>
                </c:pt>
                <c:pt idx="3">
                  <c:v>0.15651472</c:v>
                </c:pt>
                <c:pt idx="4">
                  <c:v>0.20693828</c:v>
                </c:pt>
                <c:pt idx="5">
                  <c:v>0.29810407</c:v>
                </c:pt>
                <c:pt idx="6">
                  <c:v>0.14521985000000001</c:v>
                </c:pt>
                <c:pt idx="7">
                  <c:v>6.9382819999999998E-2</c:v>
                </c:pt>
              </c:numCache>
            </c:numRef>
          </c:val>
          <c:extLst>
            <c:ext xmlns:c16="http://schemas.microsoft.com/office/drawing/2014/chart" uri="{C3380CC4-5D6E-409C-BE32-E72D297353CC}">
              <c16:uniqueId val="{00000002-62E2-4A7F-B3B6-76E5A6722FDD}"/>
            </c:ext>
          </c:extLst>
        </c:ser>
        <c:dLbls>
          <c:showLegendKey val="0"/>
          <c:showVal val="0"/>
          <c:showCatName val="0"/>
          <c:showSerName val="0"/>
          <c:showPercent val="0"/>
          <c:showBubbleSize val="0"/>
        </c:dLbls>
        <c:gapWidth val="219"/>
        <c:overlap val="-27"/>
        <c:axId val="450824400"/>
        <c:axId val="450817872"/>
      </c:barChart>
      <c:catAx>
        <c:axId val="45082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0817872"/>
        <c:crosses val="autoZero"/>
        <c:auto val="1"/>
        <c:lblAlgn val="ctr"/>
        <c:lblOffset val="100"/>
        <c:noMultiLvlLbl val="0"/>
      </c:catAx>
      <c:valAx>
        <c:axId val="4508178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0824400"/>
        <c:crosses val="autoZero"/>
        <c:crossBetween val="between"/>
      </c:valAx>
      <c:spPr>
        <a:noFill/>
        <a:ln>
          <a:noFill/>
        </a:ln>
        <a:effectLst/>
      </c:spPr>
    </c:plotArea>
    <c:legend>
      <c:legendPos val="b"/>
      <c:layout>
        <c:manualLayout>
          <c:xMode val="edge"/>
          <c:yMode val="edge"/>
          <c:x val="5.4407261592300839E-3"/>
          <c:y val="0"/>
          <c:w val="0.9891183289588803"/>
          <c:h val="0.97280256634587348"/>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504825</xdr:colOff>
      <xdr:row>22</xdr:row>
      <xdr:rowOff>76199</xdr:rowOff>
    </xdr:from>
    <xdr:to>
      <xdr:col>3</xdr:col>
      <xdr:colOff>590550</xdr:colOff>
      <xdr:row>38</xdr:row>
      <xdr:rowOff>161925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14287</xdr:colOff>
      <xdr:row>1</xdr:row>
      <xdr:rowOff>85725</xdr:rowOff>
    </xdr:from>
    <xdr:to>
      <xdr:col>11</xdr:col>
      <xdr:colOff>200025</xdr:colOff>
      <xdr:row>17</xdr:row>
      <xdr:rowOff>133350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747711</xdr:colOff>
      <xdr:row>20</xdr:row>
      <xdr:rowOff>33337</xdr:rowOff>
    </xdr:from>
    <xdr:to>
      <xdr:col>11</xdr:col>
      <xdr:colOff>266700</xdr:colOff>
      <xdr:row>38</xdr:row>
      <xdr:rowOff>142875</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66675</xdr:colOff>
      <xdr:row>1</xdr:row>
      <xdr:rowOff>119061</xdr:rowOff>
    </xdr:from>
    <xdr:to>
      <xdr:col>13</xdr:col>
      <xdr:colOff>542925</xdr:colOff>
      <xdr:row>17</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33336</xdr:colOff>
      <xdr:row>2</xdr:row>
      <xdr:rowOff>90486</xdr:rowOff>
    </xdr:from>
    <xdr:to>
      <xdr:col>12</xdr:col>
      <xdr:colOff>609599</xdr:colOff>
      <xdr:row>19</xdr:row>
      <xdr:rowOff>114299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300037</xdr:colOff>
      <xdr:row>2</xdr:row>
      <xdr:rowOff>4761</xdr:rowOff>
    </xdr:from>
    <xdr:to>
      <xdr:col>11</xdr:col>
      <xdr:colOff>723900</xdr:colOff>
      <xdr:row>21</xdr:row>
      <xdr:rowOff>57149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728662</xdr:colOff>
      <xdr:row>1</xdr:row>
      <xdr:rowOff>176211</xdr:rowOff>
    </xdr:from>
    <xdr:to>
      <xdr:col>16</xdr:col>
      <xdr:colOff>228600</xdr:colOff>
      <xdr:row>21</xdr:row>
      <xdr:rowOff>57150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304801</xdr:colOff>
      <xdr:row>21</xdr:row>
      <xdr:rowOff>80962</xdr:rowOff>
    </xdr:from>
    <xdr:to>
      <xdr:col>16</xdr:col>
      <xdr:colOff>247651</xdr:colOff>
      <xdr:row>24</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abSelected="1" workbookViewId="0">
      <selection activeCell="A23" sqref="A23"/>
    </sheetView>
  </sheetViews>
  <sheetFormatPr baseColWidth="10" defaultRowHeight="15" x14ac:dyDescent="0.25"/>
  <cols>
    <col min="1" max="1" width="44.42578125" customWidth="1"/>
    <col min="9" max="9" width="22" customWidth="1"/>
  </cols>
  <sheetData>
    <row r="1" spans="1:9" ht="17.25" x14ac:dyDescent="0.25">
      <c r="A1" s="1" t="s">
        <v>0</v>
      </c>
    </row>
    <row r="3" spans="1:9" x14ac:dyDescent="0.25">
      <c r="A3" s="4"/>
      <c r="B3" s="4">
        <v>2016</v>
      </c>
      <c r="C3" s="4">
        <v>2017</v>
      </c>
      <c r="D3" s="4">
        <v>2018</v>
      </c>
      <c r="E3" s="4">
        <v>2019</v>
      </c>
      <c r="F3" s="4">
        <v>2020</v>
      </c>
      <c r="G3" s="4">
        <v>2021</v>
      </c>
      <c r="H3" s="4">
        <v>2022</v>
      </c>
      <c r="I3" s="5" t="s">
        <v>2</v>
      </c>
    </row>
    <row r="4" spans="1:9" x14ac:dyDescent="0.25">
      <c r="A4" s="4" t="s">
        <v>112</v>
      </c>
      <c r="B4" s="6">
        <v>100</v>
      </c>
      <c r="C4" s="7">
        <v>102.36742424242425</v>
      </c>
      <c r="D4" s="7">
        <v>132.38636363636365</v>
      </c>
      <c r="E4" s="7">
        <v>182.00757575757575</v>
      </c>
      <c r="F4" s="7">
        <v>158.90151515151516</v>
      </c>
      <c r="G4" s="7">
        <v>202.74621212121212</v>
      </c>
      <c r="H4" s="7">
        <v>228.88257575757578</v>
      </c>
      <c r="I4" s="4"/>
    </row>
    <row r="5" spans="1:9" x14ac:dyDescent="0.25">
      <c r="A5" s="4" t="s">
        <v>111</v>
      </c>
      <c r="B5" s="6">
        <v>1056</v>
      </c>
      <c r="C5" s="7">
        <v>1081</v>
      </c>
      <c r="D5" s="7">
        <v>1398</v>
      </c>
      <c r="E5" s="7">
        <v>1922</v>
      </c>
      <c r="F5" s="7">
        <v>1678</v>
      </c>
      <c r="G5" s="7">
        <v>2141</v>
      </c>
      <c r="H5" s="7">
        <v>2417</v>
      </c>
      <c r="I5" s="8">
        <f>H5/G5-1</f>
        <v>0.12891172349369451</v>
      </c>
    </row>
    <row r="6" spans="1:9" x14ac:dyDescent="0.25">
      <c r="A6" s="4" t="s">
        <v>113</v>
      </c>
      <c r="B6" s="4">
        <v>100</v>
      </c>
      <c r="C6" s="6">
        <v>112.46684350132625</v>
      </c>
      <c r="D6" s="6">
        <v>139.52254641909815</v>
      </c>
      <c r="E6" s="6">
        <v>186.73740053050398</v>
      </c>
      <c r="F6" s="6">
        <v>209.68169761273208</v>
      </c>
      <c r="G6" s="6">
        <v>235.80901856763927</v>
      </c>
      <c r="H6" s="6">
        <v>215.25198938992042</v>
      </c>
      <c r="I6" s="8"/>
    </row>
    <row r="7" spans="1:9" x14ac:dyDescent="0.25">
      <c r="A7" s="4" t="s">
        <v>1</v>
      </c>
      <c r="B7" s="4">
        <v>754</v>
      </c>
      <c r="C7" s="4">
        <v>848</v>
      </c>
      <c r="D7" s="4">
        <v>1052</v>
      </c>
      <c r="E7" s="4">
        <v>1408</v>
      </c>
      <c r="F7" s="4">
        <v>1581</v>
      </c>
      <c r="G7" s="4">
        <v>1778</v>
      </c>
      <c r="H7" s="4">
        <v>1623</v>
      </c>
      <c r="I7" s="8">
        <f t="shared" ref="I7:I10" si="0">H7/G7-1</f>
        <v>-8.7176602924634472E-2</v>
      </c>
    </row>
    <row r="8" spans="1:9" x14ac:dyDescent="0.25">
      <c r="A8" s="37" t="s">
        <v>116</v>
      </c>
      <c r="B8" s="4"/>
      <c r="C8" s="8">
        <f t="shared" ref="C8:H8" si="1">(C7/B7)-1</f>
        <v>0.12466843501326252</v>
      </c>
      <c r="D8" s="8">
        <f t="shared" si="1"/>
        <v>0.24056603773584895</v>
      </c>
      <c r="E8" s="8">
        <f t="shared" si="1"/>
        <v>0.33840304182509495</v>
      </c>
      <c r="F8" s="8">
        <f t="shared" si="1"/>
        <v>0.12286931818181812</v>
      </c>
      <c r="G8" s="8">
        <f t="shared" si="1"/>
        <v>0.1246046805819101</v>
      </c>
      <c r="H8" s="8">
        <f t="shared" si="1"/>
        <v>-8.7176602924634472E-2</v>
      </c>
      <c r="I8" s="8"/>
    </row>
    <row r="9" spans="1:9" x14ac:dyDescent="0.25">
      <c r="A9" s="4" t="s">
        <v>115</v>
      </c>
      <c r="B9" s="4">
        <f>100</f>
        <v>100</v>
      </c>
      <c r="C9" s="7">
        <f>(C10/$B$10)*100</f>
        <v>106.57458563535911</v>
      </c>
      <c r="D9" s="7">
        <f t="shared" ref="D9:H9" si="2">(D10/$B$10)*100</f>
        <v>135.35911602209944</v>
      </c>
      <c r="E9" s="7">
        <f t="shared" si="2"/>
        <v>183.9779005524862</v>
      </c>
      <c r="F9" s="7">
        <f t="shared" si="2"/>
        <v>180.05524861878453</v>
      </c>
      <c r="G9" s="7">
        <f t="shared" si="2"/>
        <v>216.51933701657461</v>
      </c>
      <c r="H9" s="7">
        <f t="shared" si="2"/>
        <v>223.20441988950276</v>
      </c>
      <c r="I9" s="8"/>
    </row>
    <row r="10" spans="1:9" x14ac:dyDescent="0.25">
      <c r="A10" s="4" t="s">
        <v>114</v>
      </c>
      <c r="B10" s="6">
        <f>B5+B7</f>
        <v>1810</v>
      </c>
      <c r="C10" s="6">
        <f t="shared" ref="C10:H10" si="3">C5+C7</f>
        <v>1929</v>
      </c>
      <c r="D10" s="6">
        <f t="shared" si="3"/>
        <v>2450</v>
      </c>
      <c r="E10" s="6">
        <f t="shared" si="3"/>
        <v>3330</v>
      </c>
      <c r="F10" s="6">
        <f t="shared" si="3"/>
        <v>3259</v>
      </c>
      <c r="G10" s="6">
        <f t="shared" si="3"/>
        <v>3919</v>
      </c>
      <c r="H10" s="6">
        <f t="shared" si="3"/>
        <v>4040</v>
      </c>
      <c r="I10" s="8">
        <f t="shared" si="0"/>
        <v>3.0875223271242591E-2</v>
      </c>
    </row>
    <row r="12" spans="1:9" x14ac:dyDescent="0.25">
      <c r="A12" s="2"/>
    </row>
    <row r="15" spans="1:9" ht="16.5" x14ac:dyDescent="0.25">
      <c r="A15" s="50" t="s">
        <v>136</v>
      </c>
    </row>
    <row r="17" spans="1:5" ht="25.5" x14ac:dyDescent="0.25">
      <c r="A17" s="4"/>
      <c r="B17" s="9">
        <v>2022</v>
      </c>
      <c r="C17" s="9">
        <v>2021</v>
      </c>
      <c r="D17" s="9">
        <v>2020</v>
      </c>
      <c r="E17" s="9" t="s">
        <v>2</v>
      </c>
    </row>
    <row r="18" spans="1:5" x14ac:dyDescent="0.25">
      <c r="A18" s="10" t="s">
        <v>5</v>
      </c>
      <c r="B18" s="11" t="s">
        <v>6</v>
      </c>
      <c r="C18" s="11" t="s">
        <v>7</v>
      </c>
      <c r="D18" s="11" t="s">
        <v>8</v>
      </c>
      <c r="E18" s="11" t="s">
        <v>9</v>
      </c>
    </row>
    <row r="19" spans="1:5" x14ac:dyDescent="0.25">
      <c r="A19" s="10" t="s">
        <v>10</v>
      </c>
      <c r="B19" s="11" t="s">
        <v>11</v>
      </c>
      <c r="C19" s="11" t="s">
        <v>12</v>
      </c>
      <c r="D19" s="11" t="s">
        <v>13</v>
      </c>
      <c r="E19" s="11" t="s">
        <v>14</v>
      </c>
    </row>
    <row r="20" spans="1:5" x14ac:dyDescent="0.25">
      <c r="A20" s="10" t="s">
        <v>15</v>
      </c>
      <c r="B20" s="11" t="s">
        <v>16</v>
      </c>
      <c r="C20" s="11" t="s">
        <v>17</v>
      </c>
      <c r="D20" s="11" t="s">
        <v>18</v>
      </c>
      <c r="E20" s="11" t="s">
        <v>19</v>
      </c>
    </row>
    <row r="22" spans="1:5" ht="16.5" x14ac:dyDescent="0.25">
      <c r="A22" s="50" t="s">
        <v>137</v>
      </c>
    </row>
    <row r="26" spans="1:5" ht="16.5" x14ac:dyDescent="0.25">
      <c r="A26" s="49"/>
    </row>
    <row r="40" spans="1:7" x14ac:dyDescent="0.25">
      <c r="A40" s="52" t="s">
        <v>3</v>
      </c>
      <c r="B40" s="52"/>
      <c r="C40" s="52"/>
      <c r="D40" s="52"/>
      <c r="E40" s="52"/>
      <c r="F40" s="52"/>
      <c r="G40" s="52"/>
    </row>
    <row r="41" spans="1:7" ht="34.5" customHeight="1" x14ac:dyDescent="0.25">
      <c r="A41" s="51" t="s">
        <v>119</v>
      </c>
      <c r="B41" s="51"/>
      <c r="C41" s="51"/>
      <c r="D41" s="51"/>
      <c r="E41" s="51"/>
      <c r="F41" s="51"/>
      <c r="G41" s="51"/>
    </row>
    <row r="42" spans="1:7" x14ac:dyDescent="0.25">
      <c r="A42" s="52" t="s">
        <v>4</v>
      </c>
      <c r="B42" s="52"/>
      <c r="C42" s="52"/>
      <c r="D42" s="52"/>
      <c r="E42" s="52"/>
      <c r="F42" s="52"/>
      <c r="G42" s="52"/>
    </row>
    <row r="43" spans="1:7" x14ac:dyDescent="0.25">
      <c r="A43" s="3" t="s">
        <v>120</v>
      </c>
    </row>
  </sheetData>
  <mergeCells count="3">
    <mergeCell ref="A41:G41"/>
    <mergeCell ref="A40:G40"/>
    <mergeCell ref="A42:G4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A2" sqref="A2"/>
    </sheetView>
  </sheetViews>
  <sheetFormatPr baseColWidth="10" defaultRowHeight="15" x14ac:dyDescent="0.25"/>
  <cols>
    <col min="1" max="1" width="54.140625" customWidth="1"/>
  </cols>
  <sheetData>
    <row r="1" spans="1:3" ht="17.25" x14ac:dyDescent="0.25">
      <c r="A1" s="1" t="s">
        <v>144</v>
      </c>
    </row>
    <row r="4" spans="1:3" ht="30" x14ac:dyDescent="0.25">
      <c r="A4" s="15"/>
      <c r="B4" s="15" t="s">
        <v>28</v>
      </c>
      <c r="C4" s="15"/>
    </row>
    <row r="5" spans="1:3" x14ac:dyDescent="0.25">
      <c r="A5" s="14" t="s">
        <v>20</v>
      </c>
      <c r="B5" s="16">
        <v>0.36399999999999999</v>
      </c>
    </row>
    <row r="6" spans="1:3" ht="30" x14ac:dyDescent="0.25">
      <c r="A6" s="14" t="s">
        <v>138</v>
      </c>
      <c r="B6" s="16">
        <v>0.224</v>
      </c>
    </row>
    <row r="7" spans="1:3" x14ac:dyDescent="0.25">
      <c r="A7" s="14" t="s">
        <v>21</v>
      </c>
      <c r="B7" s="16">
        <v>0.19700000000000001</v>
      </c>
    </row>
    <row r="8" spans="1:3" x14ac:dyDescent="0.25">
      <c r="A8" s="14" t="s">
        <v>22</v>
      </c>
      <c r="B8" s="16">
        <v>0.06</v>
      </c>
    </row>
    <row r="9" spans="1:3" x14ac:dyDescent="0.25">
      <c r="A9" s="14" t="s">
        <v>23</v>
      </c>
      <c r="B9" s="16">
        <v>0.05</v>
      </c>
    </row>
    <row r="10" spans="1:3" x14ac:dyDescent="0.25">
      <c r="A10" s="14" t="s">
        <v>24</v>
      </c>
      <c r="B10" s="16">
        <v>3.1E-2</v>
      </c>
    </row>
    <row r="11" spans="1:3" x14ac:dyDescent="0.25">
      <c r="A11" s="14" t="s">
        <v>25</v>
      </c>
      <c r="B11" s="16">
        <v>2.7E-2</v>
      </c>
    </row>
    <row r="12" spans="1:3" x14ac:dyDescent="0.25">
      <c r="A12" s="14" t="s">
        <v>26</v>
      </c>
      <c r="B12" s="16">
        <v>2.4E-2</v>
      </c>
    </row>
    <row r="13" spans="1:3" x14ac:dyDescent="0.25">
      <c r="A13" s="14" t="s">
        <v>27</v>
      </c>
      <c r="B13" s="16">
        <v>2.4E-2</v>
      </c>
    </row>
    <row r="16" spans="1:3" ht="30" x14ac:dyDescent="0.25">
      <c r="A16" s="12"/>
      <c r="B16" s="15" t="s">
        <v>29</v>
      </c>
    </row>
    <row r="17" spans="1:2" x14ac:dyDescent="0.25">
      <c r="A17" t="s">
        <v>20</v>
      </c>
      <c r="B17" s="17">
        <v>0.876</v>
      </c>
    </row>
    <row r="18" spans="1:2" x14ac:dyDescent="0.25">
      <c r="A18" t="s">
        <v>30</v>
      </c>
      <c r="B18" s="17">
        <v>6.4000000000000001E-2</v>
      </c>
    </row>
    <row r="19" spans="1:2" x14ac:dyDescent="0.25">
      <c r="A19" t="s">
        <v>138</v>
      </c>
      <c r="B19" s="17">
        <v>2.5000000000000001E-2</v>
      </c>
    </row>
    <row r="20" spans="1:2" x14ac:dyDescent="0.25">
      <c r="A20" s="14" t="s">
        <v>27</v>
      </c>
      <c r="B20" s="17">
        <v>3.5000000000000003E-2</v>
      </c>
    </row>
    <row r="22" spans="1:2" x14ac:dyDescent="0.25">
      <c r="A22" s="2" t="s">
        <v>121</v>
      </c>
    </row>
    <row r="23" spans="1:2" x14ac:dyDescent="0.25">
      <c r="A23" s="2" t="s">
        <v>31</v>
      </c>
    </row>
    <row r="24" spans="1:2" x14ac:dyDescent="0.25">
      <c r="A24" s="3" t="s">
        <v>122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D25" sqref="D25"/>
    </sheetView>
  </sheetViews>
  <sheetFormatPr baseColWidth="10" defaultRowHeight="15" x14ac:dyDescent="0.25"/>
  <cols>
    <col min="1" max="1" width="32.5703125" customWidth="1"/>
    <col min="4" max="4" width="15.28515625" bestFit="1" customWidth="1"/>
  </cols>
  <sheetData>
    <row r="1" spans="1:6" ht="17.25" x14ac:dyDescent="0.25">
      <c r="A1" s="1" t="s">
        <v>32</v>
      </c>
    </row>
    <row r="3" spans="1:6" ht="45" x14ac:dyDescent="0.25">
      <c r="A3" s="4"/>
      <c r="B3" s="19" t="s">
        <v>33</v>
      </c>
      <c r="D3" s="34" t="s">
        <v>44</v>
      </c>
    </row>
    <row r="4" spans="1:6" x14ac:dyDescent="0.25">
      <c r="A4" s="20" t="s">
        <v>34</v>
      </c>
      <c r="B4" s="21">
        <v>2.9524727138133087</v>
      </c>
      <c r="D4" s="24">
        <v>13954405</v>
      </c>
    </row>
    <row r="5" spans="1:6" x14ac:dyDescent="0.25">
      <c r="A5" s="22" t="s">
        <v>35</v>
      </c>
      <c r="B5" s="21">
        <v>4.5661855160595426</v>
      </c>
      <c r="D5" s="24">
        <v>4467624</v>
      </c>
    </row>
    <row r="6" spans="1:6" x14ac:dyDescent="0.25">
      <c r="A6" s="22" t="s">
        <v>36</v>
      </c>
      <c r="B6" s="21">
        <v>4.9026932675699975</v>
      </c>
      <c r="D6" s="24">
        <v>4262963</v>
      </c>
      <c r="E6" s="41"/>
    </row>
    <row r="7" spans="1:6" x14ac:dyDescent="0.25">
      <c r="A7" s="22" t="s">
        <v>37</v>
      </c>
      <c r="B7" s="21">
        <v>5.6257564212413245</v>
      </c>
      <c r="D7" s="24">
        <v>3395099</v>
      </c>
      <c r="E7" s="41"/>
    </row>
    <row r="8" spans="1:6" x14ac:dyDescent="0.25">
      <c r="A8" s="22" t="s">
        <v>38</v>
      </c>
      <c r="B8" s="21">
        <v>4.9680868786216612</v>
      </c>
      <c r="D8" s="24">
        <v>4388007</v>
      </c>
      <c r="E8" s="41"/>
    </row>
    <row r="9" spans="1:6" x14ac:dyDescent="0.25">
      <c r="A9" s="22" t="s">
        <v>39</v>
      </c>
      <c r="B9" s="21">
        <v>5.4974332876653698</v>
      </c>
      <c r="D9" s="24">
        <v>5093286</v>
      </c>
    </row>
    <row r="10" spans="1:6" x14ac:dyDescent="0.25">
      <c r="A10" s="22" t="s">
        <v>40</v>
      </c>
      <c r="B10" s="21">
        <v>5.8742592804886353</v>
      </c>
      <c r="D10" s="24">
        <v>3864317</v>
      </c>
      <c r="E10" s="41"/>
    </row>
    <row r="11" spans="1:6" x14ac:dyDescent="0.25">
      <c r="A11" s="22" t="s">
        <v>41</v>
      </c>
      <c r="B11" s="21">
        <v>8.141660456340361</v>
      </c>
      <c r="D11" s="24">
        <v>17134097</v>
      </c>
    </row>
    <row r="12" spans="1:6" x14ac:dyDescent="0.25">
      <c r="A12" s="22" t="s">
        <v>42</v>
      </c>
      <c r="B12" s="21">
        <v>7.3304101327633049</v>
      </c>
      <c r="D12" s="24">
        <v>10858874</v>
      </c>
    </row>
    <row r="13" spans="1:6" x14ac:dyDescent="0.25">
      <c r="A13" s="22" t="s">
        <v>43</v>
      </c>
      <c r="B13" s="21">
        <v>5.9924051900636668</v>
      </c>
      <c r="D13" s="25">
        <f>SUM(D4:D12)</f>
        <v>67418672</v>
      </c>
    </row>
    <row r="15" spans="1:6" ht="31.5" customHeight="1" x14ac:dyDescent="0.25">
      <c r="A15" s="51" t="s">
        <v>143</v>
      </c>
      <c r="B15" s="51"/>
      <c r="C15" s="51"/>
      <c r="D15" s="51"/>
      <c r="E15" s="51"/>
      <c r="F15" s="51"/>
    </row>
    <row r="16" spans="1:6" x14ac:dyDescent="0.25">
      <c r="A16" s="2" t="s">
        <v>45</v>
      </c>
    </row>
    <row r="17" spans="1:7" ht="30.75" customHeight="1" x14ac:dyDescent="0.25">
      <c r="A17" s="53" t="s">
        <v>123</v>
      </c>
      <c r="B17" s="53"/>
      <c r="C17" s="53"/>
      <c r="D17" s="53"/>
      <c r="E17" s="53"/>
      <c r="F17" s="53"/>
      <c r="G17" s="18"/>
    </row>
  </sheetData>
  <mergeCells count="2">
    <mergeCell ref="A15:F15"/>
    <mergeCell ref="A17:F1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A16" sqref="A16"/>
    </sheetView>
  </sheetViews>
  <sheetFormatPr baseColWidth="10" defaultRowHeight="15" x14ac:dyDescent="0.25"/>
  <cols>
    <col min="1" max="1" width="34.85546875" customWidth="1"/>
  </cols>
  <sheetData>
    <row r="1" spans="1:9" ht="17.25" x14ac:dyDescent="0.25">
      <c r="A1" s="1" t="s">
        <v>47</v>
      </c>
    </row>
    <row r="3" spans="1:9" x14ac:dyDescent="0.25">
      <c r="E3" s="28"/>
    </row>
    <row r="4" spans="1:9" x14ac:dyDescent="0.25">
      <c r="E4" s="28"/>
    </row>
    <row r="5" spans="1:9" ht="30" x14ac:dyDescent="0.25">
      <c r="A5" s="4"/>
      <c r="B5" s="27">
        <v>2022</v>
      </c>
      <c r="C5" s="27">
        <v>2021</v>
      </c>
      <c r="D5" s="27">
        <v>2020</v>
      </c>
      <c r="E5" s="27" t="s">
        <v>48</v>
      </c>
    </row>
    <row r="6" spans="1:9" x14ac:dyDescent="0.25">
      <c r="A6" s="23" t="s">
        <v>51</v>
      </c>
      <c r="B6" s="27" t="s">
        <v>52</v>
      </c>
      <c r="C6" s="27" t="s">
        <v>53</v>
      </c>
      <c r="D6" s="27" t="s">
        <v>54</v>
      </c>
      <c r="E6" s="27" t="s">
        <v>55</v>
      </c>
    </row>
    <row r="7" spans="1:9" ht="30" x14ac:dyDescent="0.25">
      <c r="A7" s="23" t="s">
        <v>56</v>
      </c>
      <c r="B7" s="27">
        <v>950</v>
      </c>
      <c r="C7" s="27" t="s">
        <v>49</v>
      </c>
      <c r="D7" s="27">
        <v>900</v>
      </c>
      <c r="E7" s="27" t="s">
        <v>57</v>
      </c>
    </row>
    <row r="8" spans="1:9" ht="45" x14ac:dyDescent="0.25">
      <c r="A8" s="23" t="s">
        <v>58</v>
      </c>
      <c r="B8" s="27" t="s">
        <v>50</v>
      </c>
      <c r="C8" s="27" t="s">
        <v>50</v>
      </c>
      <c r="D8" s="27" t="s">
        <v>50</v>
      </c>
      <c r="E8" s="27" t="s">
        <v>50</v>
      </c>
    </row>
    <row r="10" spans="1:9" ht="57.75" customHeight="1" x14ac:dyDescent="0.25">
      <c r="A10" s="51" t="s">
        <v>139</v>
      </c>
      <c r="B10" s="51"/>
      <c r="C10" s="51"/>
      <c r="D10" s="51"/>
      <c r="E10" s="51"/>
      <c r="F10" s="51"/>
      <c r="G10" s="51"/>
      <c r="H10" s="51"/>
      <c r="I10" s="51"/>
    </row>
    <row r="11" spans="1:9" ht="37.5" customHeight="1" x14ac:dyDescent="0.25">
      <c r="A11" s="51" t="s">
        <v>124</v>
      </c>
      <c r="B11" s="51"/>
      <c r="C11" s="51"/>
      <c r="D11" s="51"/>
      <c r="E11" s="51"/>
      <c r="F11" s="51"/>
      <c r="G11" s="51"/>
      <c r="H11" s="51"/>
      <c r="I11" s="51"/>
    </row>
    <row r="12" spans="1:9" x14ac:dyDescent="0.25">
      <c r="A12" s="29" t="s">
        <v>31</v>
      </c>
    </row>
    <row r="13" spans="1:9" x14ac:dyDescent="0.25">
      <c r="A13" s="3" t="s">
        <v>125</v>
      </c>
    </row>
  </sheetData>
  <mergeCells count="2">
    <mergeCell ref="A10:I10"/>
    <mergeCell ref="A11:I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election activeCell="A2" sqref="A2"/>
    </sheetView>
  </sheetViews>
  <sheetFormatPr baseColWidth="10" defaultRowHeight="15" x14ac:dyDescent="0.25"/>
  <cols>
    <col min="1" max="1" width="50.140625" customWidth="1"/>
  </cols>
  <sheetData>
    <row r="1" spans="1:3" ht="17.25" x14ac:dyDescent="0.25">
      <c r="A1" s="1" t="s">
        <v>140</v>
      </c>
    </row>
    <row r="3" spans="1:3" x14ac:dyDescent="0.25">
      <c r="A3" s="54"/>
      <c r="B3" s="54"/>
      <c r="C3" s="54"/>
    </row>
    <row r="4" spans="1:3" x14ac:dyDescent="0.25">
      <c r="B4" s="12">
        <v>2021</v>
      </c>
      <c r="C4" s="12">
        <v>2022</v>
      </c>
    </row>
    <row r="5" spans="1:3" x14ac:dyDescent="0.25">
      <c r="A5" t="s">
        <v>69</v>
      </c>
      <c r="B5" s="17">
        <v>0</v>
      </c>
      <c r="C5" s="17">
        <v>1E-3</v>
      </c>
    </row>
    <row r="6" spans="1:3" x14ac:dyDescent="0.25">
      <c r="A6" t="s">
        <v>68</v>
      </c>
      <c r="B6" s="17">
        <v>1.9E-2</v>
      </c>
      <c r="C6" s="17">
        <v>1.6E-2</v>
      </c>
    </row>
    <row r="7" spans="1:3" x14ac:dyDescent="0.25">
      <c r="A7" t="s">
        <v>67</v>
      </c>
      <c r="B7" s="17">
        <v>1.9E-2</v>
      </c>
      <c r="C7" s="17">
        <v>2.1000000000000001E-2</v>
      </c>
    </row>
    <row r="8" spans="1:3" x14ac:dyDescent="0.25">
      <c r="A8" t="s">
        <v>66</v>
      </c>
      <c r="B8" s="17">
        <v>4.3999999999999997E-2</v>
      </c>
      <c r="C8" s="17">
        <v>4.7E-2</v>
      </c>
    </row>
    <row r="9" spans="1:3" x14ac:dyDescent="0.25">
      <c r="A9" t="s">
        <v>65</v>
      </c>
      <c r="B9" s="17">
        <v>9.8000000000000004E-2</v>
      </c>
      <c r="C9" s="17">
        <v>7.3999999999999996E-2</v>
      </c>
    </row>
    <row r="10" spans="1:3" x14ac:dyDescent="0.25">
      <c r="A10" t="s">
        <v>64</v>
      </c>
      <c r="B10" s="17">
        <v>6.9000000000000006E-2</v>
      </c>
      <c r="C10" s="17">
        <v>8.5000000000000006E-2</v>
      </c>
    </row>
    <row r="11" spans="1:3" x14ac:dyDescent="0.25">
      <c r="A11" t="s">
        <v>63</v>
      </c>
      <c r="B11" s="17">
        <v>0.106</v>
      </c>
      <c r="C11" s="17">
        <v>9.9000000000000005E-2</v>
      </c>
    </row>
    <row r="12" spans="1:3" x14ac:dyDescent="0.25">
      <c r="A12" t="s">
        <v>62</v>
      </c>
      <c r="B12" s="17">
        <v>9.9000000000000005E-2</v>
      </c>
      <c r="C12" s="17">
        <v>0.13600000000000001</v>
      </c>
    </row>
    <row r="13" spans="1:3" x14ac:dyDescent="0.25">
      <c r="A13" t="s">
        <v>61</v>
      </c>
      <c r="B13" s="17">
        <v>0.23899999999999999</v>
      </c>
      <c r="C13" s="17">
        <v>0.19600000000000001</v>
      </c>
    </row>
    <row r="14" spans="1:3" x14ac:dyDescent="0.25">
      <c r="A14" t="s">
        <v>60</v>
      </c>
      <c r="B14" s="17">
        <v>0.307</v>
      </c>
      <c r="C14" s="17">
        <v>0.32600000000000001</v>
      </c>
    </row>
    <row r="15" spans="1:3" x14ac:dyDescent="0.25">
      <c r="B15" s="17"/>
      <c r="C15" s="13"/>
    </row>
    <row r="16" spans="1:3" x14ac:dyDescent="0.25">
      <c r="A16" s="2" t="s">
        <v>126</v>
      </c>
    </row>
    <row r="17" spans="1:3" x14ac:dyDescent="0.25">
      <c r="A17" s="2" t="s">
        <v>59</v>
      </c>
    </row>
    <row r="18" spans="1:3" x14ac:dyDescent="0.25">
      <c r="A18" s="3" t="s">
        <v>127</v>
      </c>
    </row>
    <row r="22" spans="1:3" x14ac:dyDescent="0.25">
      <c r="A22" t="s">
        <v>69</v>
      </c>
      <c r="B22" s="17">
        <v>1E-3</v>
      </c>
      <c r="C22" s="17">
        <v>0</v>
      </c>
    </row>
    <row r="23" spans="1:3" x14ac:dyDescent="0.25">
      <c r="A23" t="s">
        <v>68</v>
      </c>
      <c r="B23" s="17">
        <v>1.6E-2</v>
      </c>
      <c r="C23" s="17">
        <v>1.9E-2</v>
      </c>
    </row>
    <row r="24" spans="1:3" x14ac:dyDescent="0.25">
      <c r="A24" t="s">
        <v>67</v>
      </c>
      <c r="B24" s="17">
        <v>2.1000000000000001E-2</v>
      </c>
      <c r="C24" s="17">
        <v>1.9E-2</v>
      </c>
    </row>
    <row r="25" spans="1:3" x14ac:dyDescent="0.25">
      <c r="A25" t="s">
        <v>66</v>
      </c>
      <c r="B25" s="17">
        <v>4.7E-2</v>
      </c>
      <c r="C25" s="17">
        <v>4.3999999999999997E-2</v>
      </c>
    </row>
    <row r="26" spans="1:3" x14ac:dyDescent="0.25">
      <c r="A26" t="s">
        <v>65</v>
      </c>
      <c r="B26" s="17">
        <v>7.3999999999999996E-2</v>
      </c>
      <c r="C26" s="17">
        <v>9.8000000000000004E-2</v>
      </c>
    </row>
    <row r="27" spans="1:3" x14ac:dyDescent="0.25">
      <c r="A27" t="s">
        <v>64</v>
      </c>
      <c r="B27" s="17">
        <v>8.5000000000000006E-2</v>
      </c>
      <c r="C27" s="17">
        <v>6.9000000000000006E-2</v>
      </c>
    </row>
    <row r="28" spans="1:3" x14ac:dyDescent="0.25">
      <c r="A28" t="s">
        <v>63</v>
      </c>
      <c r="B28" s="17">
        <v>9.9000000000000005E-2</v>
      </c>
      <c r="C28" s="17">
        <v>0.106</v>
      </c>
    </row>
    <row r="29" spans="1:3" x14ac:dyDescent="0.25">
      <c r="A29" t="s">
        <v>62</v>
      </c>
      <c r="B29" s="17">
        <v>0.13600000000000001</v>
      </c>
      <c r="C29" s="17">
        <v>9.9000000000000005E-2</v>
      </c>
    </row>
    <row r="30" spans="1:3" x14ac:dyDescent="0.25">
      <c r="A30" t="s">
        <v>61</v>
      </c>
      <c r="B30" s="17">
        <v>0.19600000000000001</v>
      </c>
      <c r="C30" s="17">
        <v>0.23899999999999999</v>
      </c>
    </row>
    <row r="31" spans="1:3" x14ac:dyDescent="0.25">
      <c r="A31" t="s">
        <v>60</v>
      </c>
      <c r="B31" s="17">
        <v>0.32600000000000001</v>
      </c>
      <c r="C31" s="17">
        <v>0.307</v>
      </c>
    </row>
  </sheetData>
  <mergeCells count="1">
    <mergeCell ref="A3:C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A2" sqref="A2"/>
    </sheetView>
  </sheetViews>
  <sheetFormatPr baseColWidth="10" defaultRowHeight="15" x14ac:dyDescent="0.25"/>
  <cols>
    <col min="1" max="1" width="40.42578125" customWidth="1"/>
  </cols>
  <sheetData>
    <row r="1" spans="1:7" ht="17.25" x14ac:dyDescent="0.25">
      <c r="A1" s="1" t="s">
        <v>141</v>
      </c>
    </row>
    <row r="3" spans="1:7" x14ac:dyDescent="0.25">
      <c r="A3" s="55"/>
      <c r="B3" s="55" t="s">
        <v>70</v>
      </c>
      <c r="C3" s="55"/>
      <c r="D3" s="55"/>
      <c r="E3" s="55" t="s">
        <v>71</v>
      </c>
      <c r="F3" s="55"/>
      <c r="G3" s="55"/>
    </row>
    <row r="4" spans="1:7" ht="51" x14ac:dyDescent="0.25">
      <c r="A4" s="55"/>
      <c r="B4" s="30" t="s">
        <v>72</v>
      </c>
      <c r="C4" s="30" t="s">
        <v>117</v>
      </c>
      <c r="D4" s="30" t="s">
        <v>118</v>
      </c>
      <c r="E4" s="30" t="s">
        <v>72</v>
      </c>
      <c r="F4" s="30" t="s">
        <v>73</v>
      </c>
      <c r="G4" s="30" t="s">
        <v>74</v>
      </c>
    </row>
    <row r="5" spans="1:7" x14ac:dyDescent="0.25">
      <c r="A5" s="31" t="s">
        <v>75</v>
      </c>
      <c r="B5" s="45">
        <v>0.15512375182773389</v>
      </c>
      <c r="C5" s="46">
        <v>9.0769199999999994E-2</v>
      </c>
      <c r="D5" s="47">
        <v>1.2101649999999999E-2</v>
      </c>
      <c r="E5" s="48">
        <v>0.15512375182773389</v>
      </c>
      <c r="F5" s="48">
        <v>1.1200000000000002E-2</v>
      </c>
      <c r="G5" s="48">
        <v>3.61E-2</v>
      </c>
    </row>
    <row r="6" spans="1:7" x14ac:dyDescent="0.25">
      <c r="A6" s="31" t="s">
        <v>76</v>
      </c>
      <c r="B6" s="45">
        <v>0.11915191471765089</v>
      </c>
      <c r="C6" s="46">
        <v>8.5738499999999995E-2</v>
      </c>
      <c r="D6" s="47">
        <v>2.09762E-2</v>
      </c>
      <c r="E6" s="48">
        <v>0.11915191471765089</v>
      </c>
      <c r="F6" s="48">
        <v>2.7099999999999999E-2</v>
      </c>
      <c r="G6" s="48">
        <v>3.8399999999999997E-2</v>
      </c>
    </row>
    <row r="7" spans="1:7" x14ac:dyDescent="0.25">
      <c r="A7" s="31" t="s">
        <v>77</v>
      </c>
      <c r="B7" s="45">
        <v>0.13140071341492565</v>
      </c>
      <c r="C7" s="46">
        <v>0.13345654000000001</v>
      </c>
      <c r="D7" s="47">
        <v>9.0762399999999979E-2</v>
      </c>
      <c r="E7" s="48">
        <v>0.13140071341492565</v>
      </c>
      <c r="F7" s="48">
        <v>7.1599999999999997E-2</v>
      </c>
      <c r="G7" s="48">
        <v>0.1168</v>
      </c>
    </row>
    <row r="8" spans="1:7" x14ac:dyDescent="0.25">
      <c r="A8" s="31" t="s">
        <v>78</v>
      </c>
      <c r="B8" s="45">
        <v>0.12500241209215562</v>
      </c>
      <c r="C8" s="46">
        <v>0.17433963</v>
      </c>
      <c r="D8" s="47">
        <v>0.15651472</v>
      </c>
      <c r="E8" s="48">
        <v>0.12500241209215562</v>
      </c>
      <c r="F8" s="48">
        <v>0.14279999999999998</v>
      </c>
      <c r="G8" s="48">
        <v>0.12300000000000001</v>
      </c>
    </row>
    <row r="9" spans="1:7" x14ac:dyDescent="0.25">
      <c r="A9" s="31" t="s">
        <v>79</v>
      </c>
      <c r="B9" s="45">
        <v>0.12082476400700261</v>
      </c>
      <c r="C9" s="46">
        <v>0.20016597999999999</v>
      </c>
      <c r="D9" s="47">
        <v>0.20693828</v>
      </c>
      <c r="E9" s="48">
        <v>0.12082476400700261</v>
      </c>
      <c r="F9" s="48">
        <v>0.2248</v>
      </c>
      <c r="G9" s="48">
        <v>0.16300000000000001</v>
      </c>
    </row>
    <row r="10" spans="1:7" x14ac:dyDescent="0.25">
      <c r="A10" s="31" t="s">
        <v>80</v>
      </c>
      <c r="B10" s="45">
        <v>0.11305878989822712</v>
      </c>
      <c r="C10" s="46">
        <v>0.20557739999999999</v>
      </c>
      <c r="D10" s="47">
        <v>0.29810407</v>
      </c>
      <c r="E10" s="48">
        <v>0.11305878989822712</v>
      </c>
      <c r="F10" s="48">
        <v>0.30579999999999996</v>
      </c>
      <c r="G10" s="48">
        <v>0.1714</v>
      </c>
    </row>
    <row r="11" spans="1:7" x14ac:dyDescent="0.25">
      <c r="A11" s="32" t="s">
        <v>81</v>
      </c>
      <c r="B11" s="45">
        <v>6.2372139826362583E-2</v>
      </c>
      <c r="C11" s="46">
        <v>6.2804319999999997E-2</v>
      </c>
      <c r="D11" s="47">
        <v>0.14521985000000001</v>
      </c>
      <c r="E11" s="48">
        <v>6.2372139826362583E-2</v>
      </c>
      <c r="F11" s="48">
        <v>0.183</v>
      </c>
      <c r="G11" s="48">
        <v>0.24210000000000001</v>
      </c>
    </row>
    <row r="12" spans="1:7" x14ac:dyDescent="0.25">
      <c r="A12" s="33" t="s">
        <v>82</v>
      </c>
      <c r="B12" s="45">
        <v>0.1730655142159416</v>
      </c>
      <c r="C12" s="46">
        <v>4.7148429999999998E-2</v>
      </c>
      <c r="D12" s="47">
        <v>6.9382819999999998E-2</v>
      </c>
      <c r="E12" s="48">
        <v>0.1730655142159416</v>
      </c>
      <c r="F12" s="48">
        <v>3.3799999999999997E-2</v>
      </c>
      <c r="G12" s="48">
        <v>0.1091</v>
      </c>
    </row>
    <row r="14" spans="1:7" x14ac:dyDescent="0.25">
      <c r="A14" s="52" t="s">
        <v>83</v>
      </c>
      <c r="B14" s="52"/>
      <c r="C14" s="52"/>
      <c r="D14" s="52"/>
      <c r="E14" s="52"/>
      <c r="F14" s="52"/>
      <c r="G14" s="52"/>
    </row>
    <row r="15" spans="1:7" ht="42" customHeight="1" x14ac:dyDescent="0.25">
      <c r="A15" s="51" t="s">
        <v>128</v>
      </c>
      <c r="B15" s="51"/>
      <c r="C15" s="51"/>
      <c r="D15" s="51"/>
      <c r="E15" s="51"/>
      <c r="F15" s="51"/>
      <c r="G15" s="51"/>
    </row>
    <row r="16" spans="1:7" x14ac:dyDescent="0.25">
      <c r="A16" s="52" t="s">
        <v>84</v>
      </c>
      <c r="B16" s="52"/>
      <c r="C16" s="52"/>
      <c r="D16" s="52"/>
      <c r="E16" s="52"/>
      <c r="F16" s="52"/>
      <c r="G16" s="52"/>
    </row>
    <row r="17" spans="1:7" ht="36.75" customHeight="1" x14ac:dyDescent="0.25">
      <c r="A17" s="56" t="s">
        <v>129</v>
      </c>
      <c r="B17" s="56"/>
      <c r="C17" s="56"/>
      <c r="D17" s="56"/>
      <c r="E17" s="56"/>
      <c r="F17" s="56"/>
      <c r="G17" s="56"/>
    </row>
  </sheetData>
  <mergeCells count="7">
    <mergeCell ref="A3:A4"/>
    <mergeCell ref="B3:D3"/>
    <mergeCell ref="E3:G3"/>
    <mergeCell ref="A15:G15"/>
    <mergeCell ref="A17:G17"/>
    <mergeCell ref="A16:G16"/>
    <mergeCell ref="A14:G1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heetViews>
  <sheetFormatPr baseColWidth="10" defaultRowHeight="15" x14ac:dyDescent="0.25"/>
  <sheetData>
    <row r="1" spans="1:7" ht="16.5" x14ac:dyDescent="0.25">
      <c r="A1" s="1" t="s">
        <v>142</v>
      </c>
    </row>
    <row r="3" spans="1:7" ht="68.25" customHeight="1" x14ac:dyDescent="0.25">
      <c r="A3" s="4"/>
      <c r="B3" s="57" t="s">
        <v>89</v>
      </c>
      <c r="C3" s="57"/>
      <c r="D3" s="57" t="s">
        <v>90</v>
      </c>
      <c r="E3" s="57"/>
    </row>
    <row r="4" spans="1:7" x14ac:dyDescent="0.25">
      <c r="A4" s="4" t="s">
        <v>86</v>
      </c>
      <c r="B4" s="4">
        <v>685</v>
      </c>
      <c r="C4" s="8">
        <v>0.27632109721661963</v>
      </c>
      <c r="D4" s="4">
        <v>227</v>
      </c>
      <c r="E4" s="8">
        <f>D4/(D4+D5)</f>
        <v>0.17448116833205227</v>
      </c>
    </row>
    <row r="5" spans="1:7" x14ac:dyDescent="0.25">
      <c r="A5" s="4" t="s">
        <v>87</v>
      </c>
      <c r="B5" s="4">
        <v>1794</v>
      </c>
      <c r="C5" s="8">
        <v>0.72367890278338043</v>
      </c>
      <c r="D5" s="4">
        <v>1074</v>
      </c>
      <c r="E5" s="8">
        <f>D5/(D4+D5)</f>
        <v>0.82551883166794771</v>
      </c>
    </row>
    <row r="8" spans="1:7" ht="32.25" customHeight="1" x14ac:dyDescent="0.25">
      <c r="A8" s="52" t="s">
        <v>84</v>
      </c>
      <c r="B8" s="52"/>
      <c r="C8" s="52"/>
      <c r="D8" s="52"/>
      <c r="E8" s="52"/>
      <c r="F8" s="52"/>
      <c r="G8" s="52"/>
    </row>
    <row r="9" spans="1:7" ht="53.25" customHeight="1" x14ac:dyDescent="0.25">
      <c r="A9" s="56" t="s">
        <v>85</v>
      </c>
      <c r="B9" s="56"/>
      <c r="C9" s="56"/>
      <c r="D9" s="56"/>
      <c r="E9" s="56"/>
      <c r="F9" s="56"/>
      <c r="G9" s="56"/>
    </row>
  </sheetData>
  <mergeCells count="4">
    <mergeCell ref="B3:C3"/>
    <mergeCell ref="A9:G9"/>
    <mergeCell ref="A8:G8"/>
    <mergeCell ref="D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baseColWidth="10" defaultRowHeight="15" x14ac:dyDescent="0.25"/>
  <cols>
    <col min="1" max="1" width="28.85546875" customWidth="1"/>
    <col min="2" max="2" width="23.85546875" customWidth="1"/>
    <col min="3" max="3" width="30.42578125" customWidth="1"/>
    <col min="4" max="4" width="18.28515625" customWidth="1"/>
  </cols>
  <sheetData>
    <row r="1" spans="1:4" ht="16.5" x14ac:dyDescent="0.25">
      <c r="A1" s="1" t="s">
        <v>110</v>
      </c>
    </row>
    <row r="3" spans="1:4" ht="45" x14ac:dyDescent="0.25">
      <c r="A3" s="35"/>
      <c r="B3" s="36" t="s">
        <v>88</v>
      </c>
      <c r="C3" s="26" t="s">
        <v>106</v>
      </c>
      <c r="D3" s="27" t="s">
        <v>108</v>
      </c>
    </row>
    <row r="4" spans="1:4" x14ac:dyDescent="0.25">
      <c r="A4" s="4" t="s">
        <v>92</v>
      </c>
      <c r="B4" s="39">
        <v>504</v>
      </c>
      <c r="C4" s="24">
        <v>8078652</v>
      </c>
      <c r="D4" s="21">
        <f>(B4/C4)*100000</f>
        <v>6.2386645692870548</v>
      </c>
    </row>
    <row r="5" spans="1:4" x14ac:dyDescent="0.25">
      <c r="A5" s="4" t="s">
        <v>93</v>
      </c>
      <c r="B5" s="39">
        <v>181</v>
      </c>
      <c r="C5" s="24">
        <v>2801695</v>
      </c>
      <c r="D5" s="21">
        <f t="shared" ref="D5:D19" si="0">(B5/C5)*100000</f>
        <v>6.4603748802064471</v>
      </c>
    </row>
    <row r="6" spans="1:4" x14ac:dyDescent="0.25">
      <c r="A6" s="4" t="s">
        <v>94</v>
      </c>
      <c r="B6" s="39">
        <v>148</v>
      </c>
      <c r="C6" s="24">
        <v>3373835</v>
      </c>
      <c r="D6" s="21">
        <f t="shared" si="0"/>
        <v>4.3866994088329747</v>
      </c>
    </row>
    <row r="7" spans="1:4" x14ac:dyDescent="0.25">
      <c r="A7" s="4" t="s">
        <v>95</v>
      </c>
      <c r="B7" s="39">
        <v>115</v>
      </c>
      <c r="C7" s="24">
        <v>2574863</v>
      </c>
      <c r="D7" s="21">
        <f t="shared" si="0"/>
        <v>4.466257039694927</v>
      </c>
    </row>
    <row r="8" spans="1:4" x14ac:dyDescent="0.25">
      <c r="A8" s="4" t="s">
        <v>96</v>
      </c>
      <c r="B8" s="39">
        <v>25</v>
      </c>
      <c r="C8" s="24">
        <v>343701</v>
      </c>
      <c r="D8" s="21">
        <f t="shared" si="0"/>
        <v>7.2737641147392642</v>
      </c>
    </row>
    <row r="9" spans="1:4" x14ac:dyDescent="0.25">
      <c r="A9" s="4" t="s">
        <v>91</v>
      </c>
      <c r="B9" s="39">
        <v>90</v>
      </c>
      <c r="C9" s="24">
        <v>2149518</v>
      </c>
      <c r="D9" s="21">
        <f t="shared" si="0"/>
        <v>4.1869851752811558</v>
      </c>
    </row>
    <row r="10" spans="1:4" x14ac:dyDescent="0.25">
      <c r="A10" s="4" t="s">
        <v>97</v>
      </c>
      <c r="B10" s="39">
        <v>330</v>
      </c>
      <c r="C10" s="24">
        <v>5562651</v>
      </c>
      <c r="D10" s="21">
        <f t="shared" si="0"/>
        <v>5.9324232277020439</v>
      </c>
    </row>
    <row r="11" spans="1:4" x14ac:dyDescent="0.25">
      <c r="A11" s="4" t="s">
        <v>98</v>
      </c>
      <c r="B11" s="39">
        <v>384</v>
      </c>
      <c r="C11" s="24">
        <v>5997734</v>
      </c>
      <c r="D11" s="21">
        <f t="shared" si="0"/>
        <v>6.4024179798570602</v>
      </c>
    </row>
    <row r="12" spans="1:4" x14ac:dyDescent="0.25">
      <c r="A12" s="4" t="s">
        <v>99</v>
      </c>
      <c r="B12" s="39">
        <v>847</v>
      </c>
      <c r="C12" s="24">
        <v>12271794</v>
      </c>
      <c r="D12" s="21">
        <f t="shared" si="0"/>
        <v>6.9020063407192138</v>
      </c>
    </row>
    <row r="13" spans="1:4" x14ac:dyDescent="0.25">
      <c r="A13" s="37" t="s">
        <v>109</v>
      </c>
      <c r="B13" s="40">
        <v>394</v>
      </c>
      <c r="C13" s="38">
        <v>2145906</v>
      </c>
      <c r="D13" s="21">
        <f t="shared" si="0"/>
        <v>18.360543285679803</v>
      </c>
    </row>
    <row r="14" spans="1:4" x14ac:dyDescent="0.25">
      <c r="A14" s="4" t="s">
        <v>100</v>
      </c>
      <c r="B14" s="39">
        <v>139</v>
      </c>
      <c r="C14" s="24">
        <v>3325522</v>
      </c>
      <c r="D14" s="21">
        <f t="shared" si="0"/>
        <v>4.1797949314423413</v>
      </c>
    </row>
    <row r="15" spans="1:4" x14ac:dyDescent="0.25">
      <c r="A15" s="4" t="s">
        <v>101</v>
      </c>
      <c r="B15" s="39">
        <v>330</v>
      </c>
      <c r="C15" s="24">
        <v>6033952</v>
      </c>
      <c r="D15" s="21">
        <f t="shared" si="0"/>
        <v>5.4690524551736575</v>
      </c>
    </row>
    <row r="16" spans="1:4" x14ac:dyDescent="0.25">
      <c r="A16" s="4" t="s">
        <v>102</v>
      </c>
      <c r="B16" s="39">
        <v>369</v>
      </c>
      <c r="C16" s="24">
        <v>5973969</v>
      </c>
      <c r="D16" s="21">
        <f t="shared" si="0"/>
        <v>6.1767980382891166</v>
      </c>
    </row>
    <row r="17" spans="1:6" x14ac:dyDescent="0.25">
      <c r="A17" s="4" t="s">
        <v>103</v>
      </c>
      <c r="B17" s="39">
        <v>147</v>
      </c>
      <c r="C17" s="24">
        <v>3832120</v>
      </c>
      <c r="D17" s="21">
        <f t="shared" si="0"/>
        <v>3.8359967850693608</v>
      </c>
    </row>
    <row r="18" spans="1:6" x14ac:dyDescent="0.25">
      <c r="A18" s="4" t="s">
        <v>104</v>
      </c>
      <c r="B18" s="39">
        <v>323</v>
      </c>
      <c r="C18" s="24">
        <v>5098666</v>
      </c>
      <c r="D18" s="21">
        <f t="shared" si="0"/>
        <v>6.3349903680688247</v>
      </c>
    </row>
    <row r="19" spans="1:6" x14ac:dyDescent="0.25">
      <c r="A19" s="4" t="s">
        <v>105</v>
      </c>
      <c r="B19" s="39">
        <v>4040</v>
      </c>
      <c r="C19" s="24">
        <v>67418672</v>
      </c>
      <c r="D19" s="21">
        <f t="shared" si="0"/>
        <v>5.9924051900636668</v>
      </c>
    </row>
    <row r="21" spans="1:6" x14ac:dyDescent="0.25">
      <c r="A21" t="s">
        <v>107</v>
      </c>
    </row>
    <row r="22" spans="1:6" ht="32.25" customHeight="1" x14ac:dyDescent="0.25">
      <c r="A22" s="52" t="s">
        <v>45</v>
      </c>
      <c r="B22" s="52"/>
      <c r="C22" s="52"/>
    </row>
    <row r="23" spans="1:6" ht="49.5" customHeight="1" x14ac:dyDescent="0.25">
      <c r="A23" s="56" t="s">
        <v>46</v>
      </c>
      <c r="B23" s="56"/>
      <c r="C23" s="56"/>
      <c r="D23" s="18"/>
      <c r="E23" s="18"/>
      <c r="F23" s="18"/>
    </row>
  </sheetData>
  <mergeCells count="2">
    <mergeCell ref="A22:C22"/>
    <mergeCell ref="A23:C2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A2" sqref="A2"/>
    </sheetView>
  </sheetViews>
  <sheetFormatPr baseColWidth="10" defaultRowHeight="15" x14ac:dyDescent="0.25"/>
  <sheetData>
    <row r="1" spans="1:8" ht="16.5" x14ac:dyDescent="0.25">
      <c r="A1" s="1" t="s">
        <v>133</v>
      </c>
    </row>
    <row r="3" spans="1:8" x14ac:dyDescent="0.25">
      <c r="A3" s="59" t="s">
        <v>132</v>
      </c>
      <c r="B3" s="60"/>
      <c r="C3" s="61"/>
      <c r="E3" s="58" t="s">
        <v>131</v>
      </c>
      <c r="F3" s="58"/>
      <c r="G3" s="58"/>
    </row>
    <row r="4" spans="1:8" x14ac:dyDescent="0.25">
      <c r="A4" s="33" t="s">
        <v>82</v>
      </c>
      <c r="B4" s="43">
        <v>41</v>
      </c>
      <c r="C4" s="44">
        <v>4.4038670000000002E-2</v>
      </c>
      <c r="E4" s="42" t="s">
        <v>86</v>
      </c>
      <c r="F4" s="43">
        <v>215</v>
      </c>
      <c r="G4" s="8">
        <v>0.23089999999999999</v>
      </c>
    </row>
    <row r="5" spans="1:8" x14ac:dyDescent="0.25">
      <c r="A5" s="32" t="s">
        <v>81</v>
      </c>
      <c r="B5" s="43">
        <v>70</v>
      </c>
      <c r="C5" s="44">
        <v>7.5187970000000007E-2</v>
      </c>
      <c r="E5" s="42" t="s">
        <v>130</v>
      </c>
      <c r="F5" s="43">
        <v>716</v>
      </c>
      <c r="G5" s="8">
        <v>0.76910000000000001</v>
      </c>
    </row>
    <row r="6" spans="1:8" x14ac:dyDescent="0.25">
      <c r="A6" s="31" t="s">
        <v>80</v>
      </c>
      <c r="B6" s="43">
        <v>271</v>
      </c>
      <c r="C6" s="44">
        <v>0.29108485000000001</v>
      </c>
    </row>
    <row r="7" spans="1:8" x14ac:dyDescent="0.25">
      <c r="A7" s="31" t="s">
        <v>79</v>
      </c>
      <c r="B7" s="43">
        <v>217</v>
      </c>
      <c r="C7" s="44">
        <v>0.23308271</v>
      </c>
    </row>
    <row r="8" spans="1:8" x14ac:dyDescent="0.25">
      <c r="A8" s="31" t="s">
        <v>78</v>
      </c>
      <c r="B8" s="43">
        <v>181</v>
      </c>
      <c r="C8" s="44">
        <v>0.19441460999999999</v>
      </c>
    </row>
    <row r="9" spans="1:8" x14ac:dyDescent="0.25">
      <c r="A9" s="31" t="s">
        <v>77</v>
      </c>
      <c r="B9" s="43">
        <v>111</v>
      </c>
      <c r="C9" s="44">
        <v>0.11922663999999999</v>
      </c>
    </row>
    <row r="10" spans="1:8" x14ac:dyDescent="0.25">
      <c r="A10" s="31" t="s">
        <v>76</v>
      </c>
      <c r="B10" s="43">
        <v>33</v>
      </c>
      <c r="C10" s="44">
        <v>3.544576E-2</v>
      </c>
    </row>
    <row r="11" spans="1:8" x14ac:dyDescent="0.25">
      <c r="A11" s="31" t="s">
        <v>75</v>
      </c>
      <c r="B11" s="43">
        <v>7</v>
      </c>
      <c r="C11" s="44">
        <v>7.5188E-3</v>
      </c>
    </row>
    <row r="13" spans="1:8" x14ac:dyDescent="0.25">
      <c r="A13" s="52" t="s">
        <v>134</v>
      </c>
      <c r="B13" s="52"/>
      <c r="C13" s="52"/>
    </row>
    <row r="14" spans="1:8" ht="36" customHeight="1" x14ac:dyDescent="0.25">
      <c r="A14" s="51" t="s">
        <v>135</v>
      </c>
      <c r="B14" s="51"/>
      <c r="C14" s="51"/>
      <c r="D14" s="51"/>
      <c r="E14" s="51"/>
      <c r="F14" s="51"/>
      <c r="G14" s="51"/>
      <c r="H14" s="51"/>
    </row>
  </sheetData>
  <mergeCells count="4">
    <mergeCell ref="E3:G3"/>
    <mergeCell ref="A13:C13"/>
    <mergeCell ref="A3:C3"/>
    <mergeCell ref="A14:H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Figure 1</vt:lpstr>
      <vt:lpstr>Figure 2</vt:lpstr>
      <vt:lpstr>Figure 3</vt:lpstr>
      <vt:lpstr>Figure 4</vt:lpstr>
      <vt:lpstr>Figure 5</vt:lpstr>
      <vt:lpstr>Figure 6</vt:lpstr>
      <vt:lpstr>Fig complémentaire A</vt:lpstr>
      <vt:lpstr>Fig complémentaire B</vt:lpstr>
      <vt:lpstr>Fig complémentaire C</vt:lpstr>
    </vt:vector>
  </TitlesOfParts>
  <Company>DSIC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PORTELA Mickael</dc:creator>
  <cp:lastModifiedBy>BERSON Cecile</cp:lastModifiedBy>
  <dcterms:created xsi:type="dcterms:W3CDTF">2023-04-28T09:25:12Z</dcterms:created>
  <dcterms:modified xsi:type="dcterms:W3CDTF">2023-05-16T14:26:23Z</dcterms:modified>
</cp:coreProperties>
</file>